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15" yWindow="75" windowWidth="12555" windowHeight="8985" activeTab="3"/>
  </bookViews>
  <sheets>
    <sheet name="допущенные водители" sheetId="1" r:id="rId1"/>
    <sheet name="допущенные команды" sheetId="6" r:id="rId2"/>
    <sheet name="квалицикация" sheetId="4" r:id="rId3"/>
    <sheet name="гонка - личный зачет" sheetId="5" r:id="rId4"/>
    <sheet name="очки в командный зачет" sheetId="7" r:id="rId5"/>
  </sheets>
  <calcPr calcId="125725"/>
</workbook>
</file>

<file path=xl/calcChain.xml><?xml version="1.0" encoding="utf-8"?>
<calcChain xmlns="http://schemas.openxmlformats.org/spreadsheetml/2006/main">
  <c r="H27" i="1"/>
  <c r="H26"/>
  <c r="H25"/>
  <c r="H28"/>
  <c r="L26" i="5"/>
  <c r="L28"/>
  <c r="L27"/>
  <c r="L16"/>
  <c r="L17"/>
  <c r="L15"/>
  <c r="L13"/>
  <c r="L12"/>
  <c r="L14"/>
  <c r="L11"/>
  <c r="L19"/>
  <c r="L20"/>
  <c r="E25" i="1"/>
  <c r="L24" i="5"/>
  <c r="L22"/>
  <c r="L23"/>
</calcChain>
</file>

<file path=xl/sharedStrings.xml><?xml version="1.0" encoding="utf-8"?>
<sst xmlns="http://schemas.openxmlformats.org/spreadsheetml/2006/main" count="317" uniqueCount="129">
  <si>
    <t>Автомобиль</t>
  </si>
  <si>
    <t>Класс</t>
  </si>
  <si>
    <t>Всего:</t>
  </si>
  <si>
    <t>Старт.
№</t>
  </si>
  <si>
    <t>№ Лицензии, НАФ</t>
  </si>
  <si>
    <t>Город</t>
  </si>
  <si>
    <t>Разряд,
звание</t>
  </si>
  <si>
    <t>Минск</t>
  </si>
  <si>
    <t>Citroen Saxo</t>
  </si>
  <si>
    <t>№ датчика</t>
  </si>
  <si>
    <t>Водитель</t>
  </si>
  <si>
    <t>СПИСОК  ДОПУЩЕННЫХ  ВОДИТЕЛЕЙ</t>
  </si>
  <si>
    <t>РЕЗУЛЬТАТЫ  КВАЛИФИКАЦИИ</t>
  </si>
  <si>
    <t>Время лучшего круга</t>
  </si>
  <si>
    <t>Место на старт. решетке</t>
  </si>
  <si>
    <t>Старт 
№№</t>
  </si>
  <si>
    <t>ФАМИЛИЯ, ИМЯ</t>
  </si>
  <si>
    <t>Спорт разряд</t>
  </si>
  <si>
    <t>ОРГАНИЗАЦИЯ, 
ГОРОД</t>
  </si>
  <si>
    <t>АВТОМОБИЛЬ</t>
  </si>
  <si>
    <t>З  А  Е  З  Д  Ы</t>
  </si>
  <si>
    <t>Сумма очков</t>
  </si>
  <si>
    <t>Место</t>
  </si>
  <si>
    <t>1 фин. заезд</t>
  </si>
  <si>
    <t>2 фин. заезд</t>
  </si>
  <si>
    <t>круги</t>
  </si>
  <si>
    <t>место</t>
  </si>
  <si>
    <t>очки</t>
  </si>
  <si>
    <t>РУСЦ ДОСААФ</t>
  </si>
  <si>
    <t>Список допущенных команд</t>
  </si>
  <si>
    <t>Наименование и состав команды</t>
  </si>
  <si>
    <t>Город, Страна</t>
  </si>
  <si>
    <t>Очки</t>
  </si>
  <si>
    <t>Сумма</t>
  </si>
  <si>
    <t>"Лайт-1600"</t>
  </si>
  <si>
    <t>"Туринг-лайт 1600"</t>
  </si>
  <si>
    <t>"Туринг-опен 2000"</t>
  </si>
  <si>
    <t>класс "Туринг-опен 2000"</t>
  </si>
  <si>
    <t>МС</t>
  </si>
  <si>
    <t>Лайт-1600</t>
  </si>
  <si>
    <t>30-31.07.2016, автодром "Смоленское кольцо"</t>
  </si>
  <si>
    <t>2 этап Чемпионата Республики Беларусь 2016 года 
по автомобильным кольцевым гонкам</t>
  </si>
  <si>
    <t>СЕВАСТЬЯНОВ Александр</t>
  </si>
  <si>
    <t>Химки, РФ</t>
  </si>
  <si>
    <t xml:space="preserve">2 этап Чемпионата Республики Беларусь 2016 года 
</t>
  </si>
  <si>
    <t>по автомобильным кольцевым гонкам</t>
  </si>
  <si>
    <t>РУСЦ</t>
  </si>
  <si>
    <t>ВАШКЕВИЧ Алексей</t>
  </si>
  <si>
    <t>№   
п/п</t>
  </si>
  <si>
    <t>"Супер продакшн 2000"</t>
  </si>
  <si>
    <t>класс "Лайт-1600"</t>
  </si>
  <si>
    <t>класс "Туринг-лайт 1600"</t>
  </si>
  <si>
    <t>класс "Супер продакшн 2000"</t>
  </si>
  <si>
    <t>ВИХАНСКИЙ Николай</t>
  </si>
  <si>
    <t>Москва, РФ</t>
  </si>
  <si>
    <t>Honda Civic</t>
  </si>
  <si>
    <t>ЕВСТЮХОВ Владимир</t>
  </si>
  <si>
    <t>Д 160636 РАФ</t>
  </si>
  <si>
    <t>Д 165499 РАФ</t>
  </si>
  <si>
    <t>Лада Калина</t>
  </si>
  <si>
    <t>СЕВАСТЬЯНОВ Андрей</t>
  </si>
  <si>
    <t>С 16219 РАФ</t>
  </si>
  <si>
    <t>Seat Leon Supercopa</t>
  </si>
  <si>
    <t>Туринг-опен 2000</t>
  </si>
  <si>
    <t>КУЗНЕЦОВ Глеб</t>
  </si>
  <si>
    <t>Д 165784 РАФ</t>
  </si>
  <si>
    <t>Нац. D 167036 РАФ</t>
  </si>
  <si>
    <t>VW Polo</t>
  </si>
  <si>
    <t>Туринг-лайт 1600</t>
  </si>
  <si>
    <t>ЗАХАРОВ Антон</t>
  </si>
  <si>
    <t>С 16221 РАФ</t>
  </si>
  <si>
    <t>ХАРУК Олег</t>
  </si>
  <si>
    <t>Д 165887 РАФ</t>
  </si>
  <si>
    <t>СТРУКОВА Юлия</t>
  </si>
  <si>
    <t>.0830504</t>
  </si>
  <si>
    <t>Д 165316 РАФ</t>
  </si>
  <si>
    <t>Курск, РФ</t>
  </si>
  <si>
    <t>KIA Rio 5d</t>
  </si>
  <si>
    <t>ГАВРИЛУШКИН Павел</t>
  </si>
  <si>
    <t>Д 165777 РАФ</t>
  </si>
  <si>
    <t>Д 091/16 БАФ</t>
  </si>
  <si>
    <t>Минск, РБ</t>
  </si>
  <si>
    <t>Alfa Romeo 155</t>
  </si>
  <si>
    <t>ЕРМОЛОВ Андрей</t>
  </si>
  <si>
    <t>Д 161072 РАФ</t>
  </si>
  <si>
    <t>С.-Пб., РФ</t>
  </si>
  <si>
    <t>BMW 320</t>
  </si>
  <si>
    <t>ЮДЕНКО Артем</t>
  </si>
  <si>
    <t>КМС</t>
  </si>
  <si>
    <t>С 04/16 БАФ</t>
  </si>
  <si>
    <t>Д 121/16</t>
  </si>
  <si>
    <t>МАРТЫНЕНКО Кирилл</t>
  </si>
  <si>
    <t>Д 1261734 РАФ</t>
  </si>
  <si>
    <t>Раменское, РФ</t>
  </si>
  <si>
    <t>ЛЯГУША Иван</t>
  </si>
  <si>
    <t>Д 165474 РАФ</t>
  </si>
  <si>
    <t>Супер продакшн 2000</t>
  </si>
  <si>
    <t>REDLINERS RECING</t>
  </si>
  <si>
    <t>Санкт-Петербург</t>
  </si>
  <si>
    <t>Раменское</t>
  </si>
  <si>
    <t>B-TUNING</t>
  </si>
  <si>
    <t>Химки</t>
  </si>
  <si>
    <t>Москва</t>
  </si>
  <si>
    <t>ЕРМАКОВИЧ Егор</t>
  </si>
  <si>
    <t>1:37.007</t>
  </si>
  <si>
    <t>1:39.566</t>
  </si>
  <si>
    <t>1:43.293</t>
  </si>
  <si>
    <t>1:43.762</t>
  </si>
  <si>
    <t>1:43.803</t>
  </si>
  <si>
    <t>1:45.307</t>
  </si>
  <si>
    <t>1:46.376</t>
  </si>
  <si>
    <t>1:48.236</t>
  </si>
  <si>
    <t>1:48.343</t>
  </si>
  <si>
    <t>1:48.713</t>
  </si>
  <si>
    <t>1:49.399</t>
  </si>
  <si>
    <t>1:51.377</t>
  </si>
  <si>
    <t>1:53.347</t>
  </si>
  <si>
    <t>1:53.554</t>
  </si>
  <si>
    <t>1:57.258</t>
  </si>
  <si>
    <t>РУСЦ ДОСААФ, Минск, РБ</t>
  </si>
  <si>
    <t>B-Tuning, Химки, РФ</t>
  </si>
  <si>
    <t>B-Tuning, Москва, РФ</t>
  </si>
  <si>
    <t>Санкт-Петербург, РФ</t>
  </si>
  <si>
    <t>-</t>
  </si>
  <si>
    <t>н/ст</t>
  </si>
  <si>
    <t>2 этап чемпионата Республики Беларусь 2016 года по автомобильным кольцевым гонкам</t>
  </si>
  <si>
    <t>Место
в классе</t>
  </si>
  <si>
    <t>ОФИЦИАЛЬНЫЕ результаты
командный зачет</t>
  </si>
  <si>
    <t>ОФИЦИАЛЬНЫЕ  результаты</t>
  </si>
</sst>
</file>

<file path=xl/styles.xml><?xml version="1.0" encoding="utf-8"?>
<styleSheet xmlns="http://schemas.openxmlformats.org/spreadsheetml/2006/main">
  <numFmts count="1">
    <numFmt numFmtId="164" formatCode="mm:ss.000"/>
  </numFmts>
  <fonts count="54">
    <font>
      <sz val="10"/>
      <name val="Lucida Sans Unicode"/>
      <family val="2"/>
      <charset val="204"/>
    </font>
    <font>
      <sz val="10"/>
      <name val="Microsoft Sans Serif"/>
      <family val="2"/>
      <charset val="204"/>
    </font>
    <font>
      <sz val="10"/>
      <color indexed="8"/>
      <name val="Microsoft Sans Serif"/>
      <family val="2"/>
      <charset val="204"/>
    </font>
    <font>
      <b/>
      <sz val="14"/>
      <name val="Times New Roman"/>
      <family val="1"/>
      <charset val="204"/>
    </font>
    <font>
      <sz val="14"/>
      <name val="Palatino Linotype"/>
      <family val="1"/>
      <charset val="204"/>
    </font>
    <font>
      <b/>
      <sz val="12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14"/>
      <name val="Microsoft Sans Serif"/>
      <family val="2"/>
      <charset val="204"/>
    </font>
    <font>
      <sz val="10"/>
      <name val="Times New Roman"/>
      <family val="1"/>
      <charset val="204"/>
    </font>
    <font>
      <sz val="12"/>
      <name val="Palatino Linotype"/>
      <family val="1"/>
      <charset val="204"/>
    </font>
    <font>
      <sz val="12"/>
      <name val="Microsoft Sans Serif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Palatino Linotype"/>
      <family val="1"/>
      <charset val="204"/>
    </font>
    <font>
      <b/>
      <sz val="20"/>
      <name val="Times New Roman"/>
      <family val="1"/>
      <charset val="204"/>
    </font>
    <font>
      <i/>
      <sz val="16"/>
      <name val="Palatino Linotype"/>
      <family val="1"/>
      <charset val="204"/>
    </font>
    <font>
      <i/>
      <sz val="12"/>
      <name val="Palatino Linotype"/>
      <family val="1"/>
      <charset val="204"/>
    </font>
    <font>
      <sz val="8"/>
      <name val="Microsoft Sans Serif"/>
      <family val="2"/>
      <charset val="204"/>
    </font>
    <font>
      <u/>
      <sz val="10"/>
      <name val="Microsoft Sans Serif"/>
      <family val="2"/>
      <charset val="204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2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sz val="16"/>
      <name val="Microsoft Sans Serif"/>
      <family val="2"/>
      <charset val="204"/>
    </font>
    <font>
      <sz val="16"/>
      <name val="Microsoft Sans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1" fontId="2" fillId="2" borderId="0" xfId="0" applyNumberFormat="1" applyFont="1" applyFill="1" applyBorder="1" applyAlignment="1">
      <alignment horizontal="left" vertical="top"/>
    </xf>
    <xf numFmtId="0" fontId="8" fillId="0" borderId="0" xfId="0" applyFont="1"/>
    <xf numFmtId="0" fontId="11" fillId="0" borderId="0" xfId="0" applyFont="1" applyAlignment="1"/>
    <xf numFmtId="0" fontId="8" fillId="0" borderId="0" xfId="0" applyFont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right" vertical="center"/>
    </xf>
    <xf numFmtId="1" fontId="21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0" xfId="0" applyFont="1" applyFill="1"/>
    <xf numFmtId="1" fontId="1" fillId="0" borderId="26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18" xfId="0" applyNumberFormat="1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5" fillId="0" borderId="21" xfId="0" applyNumberFormat="1" applyFont="1" applyFill="1" applyBorder="1" applyAlignment="1">
      <alignment horizontal="center" vertical="top"/>
    </xf>
    <xf numFmtId="1" fontId="23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right" vertical="center"/>
    </xf>
    <xf numFmtId="14" fontId="23" fillId="0" borderId="31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" fontId="29" fillId="2" borderId="1" xfId="0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vertical="top" wrapText="1"/>
    </xf>
    <xf numFmtId="1" fontId="29" fillId="0" borderId="1" xfId="0" applyNumberFormat="1" applyFont="1" applyFill="1" applyBorder="1" applyAlignment="1">
      <alignment horizontal="center" vertical="top" wrapText="1"/>
    </xf>
    <xf numFmtId="0" fontId="30" fillId="0" borderId="0" xfId="0" applyFont="1" applyFill="1" applyAlignment="1">
      <alignment vertical="top" wrapText="1"/>
    </xf>
    <xf numFmtId="0" fontId="30" fillId="0" borderId="0" xfId="0" applyFont="1" applyAlignment="1">
      <alignment horizontal="center" vertical="top" wrapText="1"/>
    </xf>
    <xf numFmtId="1" fontId="33" fillId="0" borderId="0" xfId="0" applyNumberFormat="1" applyFont="1" applyAlignment="1">
      <alignment horizontal="left" vertical="center" indent="1"/>
    </xf>
    <xf numFmtId="0" fontId="33" fillId="0" borderId="0" xfId="0" applyFont="1" applyFill="1" applyAlignment="1">
      <alignment horizontal="center"/>
    </xf>
    <xf numFmtId="0" fontId="23" fillId="0" borderId="0" xfId="0" applyFont="1" applyAlignment="1">
      <alignment horizontal="right" vertical="center" inden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31" fillId="2" borderId="1" xfId="0" applyFont="1" applyFill="1" applyBorder="1" applyAlignment="1">
      <alignment vertical="top" wrapText="1"/>
    </xf>
    <xf numFmtId="0" fontId="33" fillId="0" borderId="0" xfId="0" applyFont="1" applyAlignment="1">
      <alignment horizontal="right" vertical="center"/>
    </xf>
    <xf numFmtId="0" fontId="31" fillId="0" borderId="0" xfId="0" applyFont="1" applyAlignment="1">
      <alignment vertical="top" wrapText="1"/>
    </xf>
    <xf numFmtId="1" fontId="27" fillId="0" borderId="0" xfId="0" applyNumberFormat="1" applyFont="1" applyAlignment="1">
      <alignment horizontal="right" vertical="center" inden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indent="1"/>
    </xf>
    <xf numFmtId="0" fontId="34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17" fillId="2" borderId="0" xfId="0" applyFont="1" applyFill="1" applyAlignment="1">
      <alignment vertical="center" wrapText="1"/>
    </xf>
    <xf numFmtId="0" fontId="9" fillId="2" borderId="16" xfId="0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6" fillId="2" borderId="16" xfId="0" applyFont="1" applyFill="1" applyBorder="1" applyAlignment="1">
      <alignment vertical="center"/>
    </xf>
    <xf numFmtId="0" fontId="37" fillId="2" borderId="16" xfId="0" applyFont="1" applyFill="1" applyBorder="1" applyAlignment="1">
      <alignment vertical="center"/>
    </xf>
    <xf numFmtId="0" fontId="27" fillId="2" borderId="16" xfId="0" applyFont="1" applyFill="1" applyBorder="1" applyAlignment="1">
      <alignment horizontal="right" vertical="center"/>
    </xf>
    <xf numFmtId="49" fontId="27" fillId="3" borderId="17" xfId="0" applyNumberFormat="1" applyFont="1" applyFill="1" applyBorder="1" applyAlignment="1">
      <alignment vertical="center" wrapText="1"/>
    </xf>
    <xf numFmtId="0" fontId="23" fillId="0" borderId="0" xfId="0" applyFont="1" applyFill="1"/>
    <xf numFmtId="0" fontId="23" fillId="0" borderId="0" xfId="0" applyFont="1" applyFill="1" applyBorder="1" applyAlignment="1">
      <alignment horizontal="left" vertical="center" wrapText="1"/>
    </xf>
    <xf numFmtId="1" fontId="23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" fontId="27" fillId="0" borderId="21" xfId="0" applyNumberFormat="1" applyFont="1" applyFill="1" applyBorder="1" applyAlignment="1">
      <alignment horizontal="center" vertical="top"/>
    </xf>
    <xf numFmtId="0" fontId="34" fillId="0" borderId="22" xfId="0" applyFont="1" applyFill="1" applyBorder="1" applyAlignment="1">
      <alignment vertical="top"/>
    </xf>
    <xf numFmtId="0" fontId="34" fillId="0" borderId="23" xfId="0" applyFont="1" applyFill="1" applyBorder="1" applyAlignment="1">
      <alignment vertical="top"/>
    </xf>
    <xf numFmtId="0" fontId="27" fillId="0" borderId="24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1" fontId="27" fillId="0" borderId="26" xfId="0" applyNumberFormat="1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center" wrapText="1"/>
    </xf>
    <xf numFmtId="0" fontId="27" fillId="0" borderId="28" xfId="0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1" fontId="27" fillId="0" borderId="18" xfId="0" applyNumberFormat="1" applyFont="1" applyFill="1" applyBorder="1" applyAlignment="1">
      <alignment horizontal="center" vertical="top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30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0" fontId="43" fillId="0" borderId="1" xfId="0" applyFont="1" applyFill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1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horizontal="right" vertical="center" wrapText="1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center"/>
    </xf>
    <xf numFmtId="0" fontId="42" fillId="0" borderId="0" xfId="0" applyFont="1" applyAlignment="1">
      <alignment vertical="center"/>
    </xf>
    <xf numFmtId="1" fontId="44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vertical="top" wrapText="1"/>
    </xf>
    <xf numFmtId="164" fontId="45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wrapText="1"/>
    </xf>
    <xf numFmtId="0" fontId="45" fillId="0" borderId="0" xfId="0" applyFont="1" applyAlignment="1">
      <alignment vertical="top" wrapText="1"/>
    </xf>
    <xf numFmtId="1" fontId="44" fillId="2" borderId="1" xfId="0" applyNumberFormat="1" applyFont="1" applyFill="1" applyBorder="1" applyAlignment="1">
      <alignment horizontal="center" vertical="top" wrapText="1"/>
    </xf>
    <xf numFmtId="0" fontId="45" fillId="0" borderId="0" xfId="0" applyFont="1" applyFill="1" applyAlignment="1">
      <alignment vertical="top" wrapText="1"/>
    </xf>
    <xf numFmtId="164" fontId="45" fillId="2" borderId="1" xfId="0" applyNumberFormat="1" applyFont="1" applyFill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 wrapText="1"/>
    </xf>
    <xf numFmtId="1" fontId="42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right" vertical="center" indent="1"/>
    </xf>
    <xf numFmtId="0" fontId="46" fillId="0" borderId="0" xfId="0" applyFont="1" applyAlignment="1">
      <alignment vertical="center"/>
    </xf>
    <xf numFmtId="1" fontId="42" fillId="0" borderId="0" xfId="0" applyNumberFormat="1" applyFont="1" applyAlignment="1">
      <alignment horizontal="right" vertical="center" inden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left"/>
    </xf>
    <xf numFmtId="0" fontId="42" fillId="0" borderId="0" xfId="0" applyFont="1" applyAlignment="1"/>
    <xf numFmtId="0" fontId="42" fillId="0" borderId="0" xfId="0" applyFont="1" applyBorder="1"/>
    <xf numFmtId="1" fontId="39" fillId="0" borderId="1" xfId="0" applyNumberFormat="1" applyFont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8" fillId="0" borderId="0" xfId="0" applyFont="1" applyFill="1"/>
    <xf numFmtId="0" fontId="43" fillId="0" borderId="7" xfId="0" applyFont="1" applyFill="1" applyBorder="1" applyAlignment="1">
      <alignment horizontal="center"/>
    </xf>
    <xf numFmtId="0" fontId="43" fillId="0" borderId="8" xfId="0" applyFont="1" applyFill="1" applyBorder="1"/>
    <xf numFmtId="0" fontId="43" fillId="0" borderId="8" xfId="0" applyFont="1" applyFill="1" applyBorder="1" applyAlignment="1">
      <alignment horizontal="center"/>
    </xf>
    <xf numFmtId="0" fontId="43" fillId="0" borderId="14" xfId="0" applyFont="1" applyFill="1" applyBorder="1" applyAlignment="1">
      <alignment horizontal="left"/>
    </xf>
    <xf numFmtId="0" fontId="43" fillId="0" borderId="14" xfId="0" applyFont="1" applyFill="1" applyBorder="1"/>
    <xf numFmtId="0" fontId="47" fillId="0" borderId="8" xfId="0" applyFont="1" applyFill="1" applyBorder="1" applyAlignment="1">
      <alignment horizontal="center"/>
    </xf>
    <xf numFmtId="0" fontId="43" fillId="0" borderId="32" xfId="0" applyFont="1" applyFill="1" applyBorder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3" fillId="0" borderId="0" xfId="0" applyFont="1" applyFill="1"/>
    <xf numFmtId="0" fontId="43" fillId="0" borderId="10" xfId="0" applyFont="1" applyFill="1" applyBorder="1" applyAlignment="1">
      <alignment horizontal="center"/>
    </xf>
    <xf numFmtId="0" fontId="43" fillId="0" borderId="1" xfId="0" applyFont="1" applyFill="1" applyBorder="1"/>
    <xf numFmtId="0" fontId="43" fillId="0" borderId="15" xfId="0" applyFont="1" applyFill="1" applyBorder="1" applyAlignment="1">
      <alignment horizontal="left"/>
    </xf>
    <xf numFmtId="0" fontId="43" fillId="0" borderId="15" xfId="0" applyFont="1" applyFill="1" applyBorder="1"/>
    <xf numFmtId="0" fontId="47" fillId="0" borderId="1" xfId="0" applyFont="1" applyFill="1" applyBorder="1" applyAlignment="1">
      <alignment horizontal="center"/>
    </xf>
    <xf numFmtId="0" fontId="43" fillId="0" borderId="13" xfId="0" applyFont="1" applyFill="1" applyBorder="1" applyAlignment="1">
      <alignment horizontal="center"/>
    </xf>
    <xf numFmtId="0" fontId="47" fillId="0" borderId="11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vertical="top" wrapText="1"/>
    </xf>
    <xf numFmtId="14" fontId="10" fillId="0" borderId="34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top" wrapText="1"/>
    </xf>
    <xf numFmtId="0" fontId="6" fillId="4" borderId="22" xfId="0" applyFont="1" applyFill="1" applyBorder="1" applyAlignment="1">
      <alignment vertical="top"/>
    </xf>
    <xf numFmtId="0" fontId="6" fillId="4" borderId="23" xfId="0" applyFont="1" applyFill="1" applyBorder="1" applyAlignment="1">
      <alignment vertical="top"/>
    </xf>
    <xf numFmtId="0" fontId="21" fillId="0" borderId="46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48" fillId="0" borderId="33" xfId="0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/>
    </xf>
    <xf numFmtId="0" fontId="49" fillId="0" borderId="12" xfId="0" applyFont="1" applyFill="1" applyBorder="1" applyAlignment="1">
      <alignment horizontal="center"/>
    </xf>
    <xf numFmtId="0" fontId="50" fillId="0" borderId="12" xfId="0" applyFont="1" applyFill="1" applyBorder="1" applyAlignment="1">
      <alignment horizontal="center"/>
    </xf>
    <xf numFmtId="20" fontId="13" fillId="0" borderId="0" xfId="0" applyNumberFormat="1" applyFont="1" applyAlignment="1">
      <alignment horizontal="center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horizontal="center" vertical="center" wrapText="1"/>
    </xf>
    <xf numFmtId="0" fontId="51" fillId="0" borderId="1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3" fillId="0" borderId="40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7" fillId="0" borderId="17" xfId="0" applyNumberFormat="1" applyFont="1" applyFill="1" applyBorder="1" applyAlignment="1">
      <alignment horizontal="center" vertical="center" wrapText="1"/>
    </xf>
    <xf numFmtId="14" fontId="27" fillId="0" borderId="35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14" fontId="42" fillId="2" borderId="15" xfId="0" applyNumberFormat="1" applyFont="1" applyFill="1" applyBorder="1" applyAlignment="1">
      <alignment horizontal="center" vertical="center"/>
    </xf>
    <xf numFmtId="14" fontId="42" fillId="2" borderId="31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20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35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494050</xdr:colOff>
      <xdr:row>30</xdr:row>
      <xdr:rowOff>142875</xdr:rowOff>
    </xdr:from>
    <xdr:ext cx="1982449" cy="654758"/>
    <xdr:sp macro="" textlink="">
      <xdr:nvSpPr>
        <xdr:cNvPr id="4" name="TextBox 3"/>
        <xdr:cNvSpPr txBox="1"/>
      </xdr:nvSpPr>
      <xdr:spPr>
        <a:xfrm>
          <a:off x="951250" y="8610600"/>
          <a:ext cx="1982449" cy="654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>
            <a:lnSpc>
              <a:spcPts val="1100"/>
            </a:lnSpc>
          </a:pPr>
          <a:r>
            <a:rPr lang="ru-RU" sz="1200" b="0">
              <a:latin typeface="Calibri" pitchFamily="34" charset="0"/>
            </a:rPr>
            <a:t>______________________</a:t>
          </a:r>
        </a:p>
        <a:p>
          <a:pPr algn="ctr">
            <a:lnSpc>
              <a:spcPts val="1100"/>
            </a:lnSpc>
          </a:pPr>
          <a:r>
            <a:rPr lang="ru-RU" sz="1200" b="0">
              <a:latin typeface="Calibri" pitchFamily="34" charset="0"/>
            </a:rPr>
            <a:t>Руководитель гонки</a:t>
          </a:r>
        </a:p>
        <a:p>
          <a:pPr algn="ctr">
            <a:lnSpc>
              <a:spcPts val="1100"/>
            </a:lnSpc>
          </a:pPr>
          <a:r>
            <a:rPr lang="ru-RU" sz="1200" b="0">
              <a:latin typeface="Calibri" pitchFamily="34" charset="0"/>
            </a:rPr>
            <a:t>Гринкевич   А.Г.</a:t>
          </a:r>
          <a:r>
            <a:rPr lang="ru-RU" sz="1100"/>
            <a:t>	</a:t>
          </a:r>
        </a:p>
      </xdr:txBody>
    </xdr:sp>
    <xdr:clientData/>
  </xdr:oneCellAnchor>
  <xdr:twoCellAnchor>
    <xdr:from>
      <xdr:col>1</xdr:col>
      <xdr:colOff>619132</xdr:colOff>
      <xdr:row>0</xdr:row>
      <xdr:rowOff>0</xdr:rowOff>
    </xdr:from>
    <xdr:to>
      <xdr:col>7</xdr:col>
      <xdr:colOff>0</xdr:colOff>
      <xdr:row>0</xdr:row>
      <xdr:rowOff>540000</xdr:rowOff>
    </xdr:to>
    <xdr:grpSp>
      <xdr:nvGrpSpPr>
        <xdr:cNvPr id="9" name="Группа 8"/>
        <xdr:cNvGrpSpPr/>
      </xdr:nvGrpSpPr>
      <xdr:grpSpPr>
        <a:xfrm>
          <a:off x="1076332" y="0"/>
          <a:ext cx="5143493" cy="540000"/>
          <a:chOff x="1809757" y="0"/>
          <a:chExt cx="5628409" cy="540000"/>
        </a:xfrm>
      </xdr:grpSpPr>
      <xdr:pic>
        <xdr:nvPicPr>
          <xdr:cNvPr id="5" name="Рисунок 4" descr="cmykNEZ_logo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705226" y="0"/>
            <a:ext cx="1703696" cy="468000"/>
          </a:xfrm>
          <a:prstGeom prst="rect">
            <a:avLst/>
          </a:prstGeom>
        </xdr:spPr>
      </xdr:pic>
      <xdr:pic>
        <xdr:nvPicPr>
          <xdr:cNvPr id="6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553075" y="0"/>
            <a:ext cx="1885091" cy="5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" name="Рисунок 6" descr="Logo_BAF.emf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09757" y="0"/>
            <a:ext cx="583433" cy="540000"/>
          </a:xfrm>
          <a:prstGeom prst="rect">
            <a:avLst/>
          </a:prstGeom>
        </xdr:spPr>
      </xdr:pic>
      <xdr:pic>
        <xdr:nvPicPr>
          <xdr:cNvPr id="8" name="Рисунок 7" descr="Logo_FIA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28901" y="0"/>
            <a:ext cx="805178" cy="54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451838</xdr:colOff>
      <xdr:row>23</xdr:row>
      <xdr:rowOff>126349</xdr:rowOff>
    </xdr:from>
    <xdr:ext cx="1911627" cy="711495"/>
    <xdr:sp macro="" textlink="">
      <xdr:nvSpPr>
        <xdr:cNvPr id="2" name="TextBox 1"/>
        <xdr:cNvSpPr txBox="1"/>
      </xdr:nvSpPr>
      <xdr:spPr>
        <a:xfrm>
          <a:off x="880463" y="5631799"/>
          <a:ext cx="1911627" cy="711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200" b="0"/>
            <a:t>______________________</a:t>
          </a:r>
        </a:p>
        <a:p>
          <a:pPr algn="ctr"/>
          <a:r>
            <a:rPr lang="ru-RU" sz="1200"/>
            <a:t>Руководитель гонки</a:t>
          </a:r>
        </a:p>
        <a:p>
          <a:pPr algn="ctr"/>
          <a:r>
            <a:rPr lang="ru-RU" sz="1200"/>
            <a:t>Гринкевич А.Г.</a:t>
          </a:r>
        </a:p>
        <a:p>
          <a:pPr algn="ctr"/>
          <a:endParaRPr lang="ru-RU" sz="1100"/>
        </a:p>
      </xdr:txBody>
    </xdr:sp>
    <xdr:clientData/>
  </xdr:oneCellAnchor>
  <xdr:twoCellAnchor>
    <xdr:from>
      <xdr:col>0</xdr:col>
      <xdr:colOff>323850</xdr:colOff>
      <xdr:row>0</xdr:row>
      <xdr:rowOff>0</xdr:rowOff>
    </xdr:from>
    <xdr:to>
      <xdr:col>5</xdr:col>
      <xdr:colOff>666743</xdr:colOff>
      <xdr:row>0</xdr:row>
      <xdr:rowOff>540000</xdr:rowOff>
    </xdr:to>
    <xdr:grpSp>
      <xdr:nvGrpSpPr>
        <xdr:cNvPr id="4" name="Группа 3"/>
        <xdr:cNvGrpSpPr/>
      </xdr:nvGrpSpPr>
      <xdr:grpSpPr>
        <a:xfrm>
          <a:off x="323850" y="0"/>
          <a:ext cx="5238743" cy="540000"/>
          <a:chOff x="1809757" y="0"/>
          <a:chExt cx="5628409" cy="540000"/>
        </a:xfrm>
      </xdr:grpSpPr>
      <xdr:pic>
        <xdr:nvPicPr>
          <xdr:cNvPr id="5" name="Рисунок 4" descr="cmykNEZ_logo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705226" y="0"/>
            <a:ext cx="1703696" cy="468000"/>
          </a:xfrm>
          <a:prstGeom prst="rect">
            <a:avLst/>
          </a:prstGeom>
        </xdr:spPr>
      </xdr:pic>
      <xdr:pic>
        <xdr:nvPicPr>
          <xdr:cNvPr id="6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553075" y="0"/>
            <a:ext cx="1885091" cy="5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" name="Рисунок 6" descr="Logo_BAF.emf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09757" y="0"/>
            <a:ext cx="583433" cy="540000"/>
          </a:xfrm>
          <a:prstGeom prst="rect">
            <a:avLst/>
          </a:prstGeom>
        </xdr:spPr>
      </xdr:pic>
      <xdr:pic>
        <xdr:nvPicPr>
          <xdr:cNvPr id="8" name="Рисунок 7" descr="Logo_FIA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28901" y="0"/>
            <a:ext cx="805178" cy="540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57150</xdr:rowOff>
    </xdr:from>
    <xdr:to>
      <xdr:col>5</xdr:col>
      <xdr:colOff>152393</xdr:colOff>
      <xdr:row>0</xdr:row>
      <xdr:rowOff>597150</xdr:rowOff>
    </xdr:to>
    <xdr:grpSp>
      <xdr:nvGrpSpPr>
        <xdr:cNvPr id="5" name="Группа 4"/>
        <xdr:cNvGrpSpPr/>
      </xdr:nvGrpSpPr>
      <xdr:grpSpPr>
        <a:xfrm>
          <a:off x="723900" y="57150"/>
          <a:ext cx="5429243" cy="540000"/>
          <a:chOff x="1809757" y="0"/>
          <a:chExt cx="5628409" cy="540000"/>
        </a:xfrm>
      </xdr:grpSpPr>
      <xdr:pic>
        <xdr:nvPicPr>
          <xdr:cNvPr id="6" name="Рисунок 5" descr="cmykNEZ_logo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705226" y="0"/>
            <a:ext cx="1703696" cy="468000"/>
          </a:xfrm>
          <a:prstGeom prst="rect">
            <a:avLst/>
          </a:prstGeom>
        </xdr:spPr>
      </xdr:pic>
      <xdr:pic>
        <xdr:nvPicPr>
          <xdr:cNvPr id="7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553075" y="0"/>
            <a:ext cx="1885091" cy="5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Рисунок 7" descr="Logo_BAF.emf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09757" y="0"/>
            <a:ext cx="583433" cy="540000"/>
          </a:xfrm>
          <a:prstGeom prst="rect">
            <a:avLst/>
          </a:prstGeom>
        </xdr:spPr>
      </xdr:pic>
      <xdr:pic>
        <xdr:nvPicPr>
          <xdr:cNvPr id="9" name="Рисунок 8" descr="Logo_FIA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28901" y="0"/>
            <a:ext cx="805178" cy="540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866775</xdr:colOff>
      <xdr:row>30</xdr:row>
      <xdr:rowOff>142875</xdr:rowOff>
    </xdr:from>
    <xdr:ext cx="2324100" cy="654758"/>
    <xdr:sp macro="" textlink="">
      <xdr:nvSpPr>
        <xdr:cNvPr id="4" name="TextBox 3"/>
        <xdr:cNvSpPr txBox="1"/>
      </xdr:nvSpPr>
      <xdr:spPr>
        <a:xfrm>
          <a:off x="1266825" y="7562850"/>
          <a:ext cx="2324100" cy="654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>
            <a:lnSpc>
              <a:spcPts val="1100"/>
            </a:lnSpc>
          </a:pPr>
          <a:r>
            <a:rPr lang="ru-RU" sz="1200" b="0">
              <a:latin typeface="Calibri" pitchFamily="34" charset="0"/>
            </a:rPr>
            <a:t>______________________</a:t>
          </a:r>
        </a:p>
        <a:p>
          <a:pPr algn="ctr">
            <a:lnSpc>
              <a:spcPts val="1100"/>
            </a:lnSpc>
          </a:pPr>
          <a:r>
            <a:rPr lang="ru-RU" sz="1200">
              <a:latin typeface="Calibri" pitchFamily="34" charset="0"/>
            </a:rPr>
            <a:t>Руководитель гонки</a:t>
          </a:r>
        </a:p>
        <a:p>
          <a:pPr algn="ctr">
            <a:lnSpc>
              <a:spcPts val="1100"/>
            </a:lnSpc>
          </a:pPr>
          <a:r>
            <a:rPr lang="ru-RU" sz="1200">
              <a:latin typeface="Calibri" pitchFamily="34" charset="0"/>
            </a:rPr>
            <a:t>Гринкевич</a:t>
          </a:r>
          <a:r>
            <a:rPr lang="ru-RU" sz="1200" baseline="0">
              <a:latin typeface="Calibri" pitchFamily="34" charset="0"/>
            </a:rPr>
            <a:t> А.Г.</a:t>
          </a:r>
          <a:endParaRPr lang="ru-RU" sz="1200">
            <a:latin typeface="Calibri" pitchFamily="34" charset="0"/>
          </a:endParaRPr>
        </a:p>
      </xdr:txBody>
    </xdr:sp>
    <xdr:clientData/>
  </xdr:oneCellAnchor>
  <xdr:twoCellAnchor>
    <xdr:from>
      <xdr:col>1</xdr:col>
      <xdr:colOff>495300</xdr:colOff>
      <xdr:row>0</xdr:row>
      <xdr:rowOff>0</xdr:rowOff>
    </xdr:from>
    <xdr:to>
      <xdr:col>9</xdr:col>
      <xdr:colOff>390518</xdr:colOff>
      <xdr:row>0</xdr:row>
      <xdr:rowOff>540000</xdr:rowOff>
    </xdr:to>
    <xdr:grpSp>
      <xdr:nvGrpSpPr>
        <xdr:cNvPr id="6" name="Группа 5"/>
        <xdr:cNvGrpSpPr/>
      </xdr:nvGrpSpPr>
      <xdr:grpSpPr>
        <a:xfrm>
          <a:off x="895350" y="0"/>
          <a:ext cx="6715118" cy="540000"/>
          <a:chOff x="1809757" y="0"/>
          <a:chExt cx="5628409" cy="540000"/>
        </a:xfrm>
      </xdr:grpSpPr>
      <xdr:pic>
        <xdr:nvPicPr>
          <xdr:cNvPr id="7" name="Рисунок 6" descr="cmykNEZ_logo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705226" y="0"/>
            <a:ext cx="1703696" cy="468000"/>
          </a:xfrm>
          <a:prstGeom prst="rect">
            <a:avLst/>
          </a:prstGeom>
        </xdr:spPr>
      </xdr:pic>
      <xdr:pic>
        <xdr:nvPicPr>
          <xdr:cNvPr id="8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553075" y="0"/>
            <a:ext cx="1885091" cy="5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Рисунок 8" descr="Logo_BAF.emf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09757" y="0"/>
            <a:ext cx="583433" cy="540000"/>
          </a:xfrm>
          <a:prstGeom prst="rect">
            <a:avLst/>
          </a:prstGeom>
        </xdr:spPr>
      </xdr:pic>
      <xdr:pic>
        <xdr:nvPicPr>
          <xdr:cNvPr id="10" name="Рисунок 9" descr="Logo_FIA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28901" y="0"/>
            <a:ext cx="805178" cy="540000"/>
          </a:xfrm>
          <a:prstGeom prst="rect">
            <a:avLst/>
          </a:prstGeom>
        </xdr:spPr>
      </xdr:pic>
    </xdr:grpSp>
    <xdr:clientData/>
  </xdr:twoCellAnchor>
  <xdr:oneCellAnchor>
    <xdr:from>
      <xdr:col>5</xdr:col>
      <xdr:colOff>114300</xdr:colOff>
      <xdr:row>31</xdr:row>
      <xdr:rowOff>0</xdr:rowOff>
    </xdr:from>
    <xdr:ext cx="1911627" cy="711495"/>
    <xdr:sp macro="" textlink="">
      <xdr:nvSpPr>
        <xdr:cNvPr id="11" name="TextBox 10"/>
        <xdr:cNvSpPr txBox="1"/>
      </xdr:nvSpPr>
      <xdr:spPr>
        <a:xfrm>
          <a:off x="5619750" y="7581900"/>
          <a:ext cx="1911627" cy="711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ru-RU" sz="1100" b="0"/>
            <a:t>______________________</a:t>
          </a:r>
        </a:p>
        <a:p>
          <a:pPr algn="ctr"/>
          <a:r>
            <a:rPr lang="ru-RU" sz="1100"/>
            <a:t>Главный секретарь</a:t>
          </a:r>
        </a:p>
        <a:p>
          <a:pPr algn="ctr"/>
          <a:r>
            <a:rPr lang="ru-RU" sz="1100"/>
            <a:t>Евсюк</a:t>
          </a:r>
          <a:r>
            <a:rPr lang="ru-RU" sz="1100" baseline="0"/>
            <a:t> Т.А.</a:t>
          </a:r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108938</xdr:colOff>
      <xdr:row>23</xdr:row>
      <xdr:rowOff>116824</xdr:rowOff>
    </xdr:from>
    <xdr:ext cx="1911627" cy="711495"/>
    <xdr:sp macro="" textlink="">
      <xdr:nvSpPr>
        <xdr:cNvPr id="2" name="TextBox 1"/>
        <xdr:cNvSpPr txBox="1"/>
      </xdr:nvSpPr>
      <xdr:spPr>
        <a:xfrm>
          <a:off x="680438" y="6631924"/>
          <a:ext cx="1911627" cy="711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ru-RU" sz="1100" b="0"/>
            <a:t>______________________</a:t>
          </a:r>
        </a:p>
        <a:p>
          <a:pPr algn="ctr"/>
          <a:r>
            <a:rPr lang="ru-RU" sz="1100"/>
            <a:t>Руководитель гонки</a:t>
          </a:r>
        </a:p>
        <a:p>
          <a:pPr algn="ctr"/>
          <a:r>
            <a:rPr lang="ru-RU" sz="1100"/>
            <a:t>Гринкевич</a:t>
          </a:r>
          <a:r>
            <a:rPr lang="ru-RU" sz="1100" baseline="0"/>
            <a:t> А.Г.</a:t>
          </a:r>
          <a:endParaRPr lang="ru-RU" sz="1100"/>
        </a:p>
      </xdr:txBody>
    </xdr:sp>
    <xdr:clientData/>
  </xdr:oneCellAnchor>
  <xdr:twoCellAnchor>
    <xdr:from>
      <xdr:col>0</xdr:col>
      <xdr:colOff>419100</xdr:colOff>
      <xdr:row>0</xdr:row>
      <xdr:rowOff>38100</xdr:rowOff>
    </xdr:from>
    <xdr:to>
      <xdr:col>8</xdr:col>
      <xdr:colOff>152393</xdr:colOff>
      <xdr:row>0</xdr:row>
      <xdr:rowOff>578100</xdr:rowOff>
    </xdr:to>
    <xdr:grpSp>
      <xdr:nvGrpSpPr>
        <xdr:cNvPr id="5" name="Группа 4"/>
        <xdr:cNvGrpSpPr/>
      </xdr:nvGrpSpPr>
      <xdr:grpSpPr>
        <a:xfrm>
          <a:off x="371475" y="38100"/>
          <a:ext cx="6667493" cy="540000"/>
          <a:chOff x="1809757" y="0"/>
          <a:chExt cx="5628409" cy="540000"/>
        </a:xfrm>
      </xdr:grpSpPr>
      <xdr:pic>
        <xdr:nvPicPr>
          <xdr:cNvPr id="6" name="Рисунок 5" descr="cmykNEZ_logo1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705226" y="0"/>
            <a:ext cx="1703696" cy="468000"/>
          </a:xfrm>
          <a:prstGeom prst="rect">
            <a:avLst/>
          </a:prstGeom>
        </xdr:spPr>
      </xdr:pic>
      <xdr:pic>
        <xdr:nvPicPr>
          <xdr:cNvPr id="7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553075" y="0"/>
            <a:ext cx="1885091" cy="5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Рисунок 7" descr="Logo_BAF.emf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09757" y="0"/>
            <a:ext cx="583433" cy="540000"/>
          </a:xfrm>
          <a:prstGeom prst="rect">
            <a:avLst/>
          </a:prstGeom>
        </xdr:spPr>
      </xdr:pic>
      <xdr:pic>
        <xdr:nvPicPr>
          <xdr:cNvPr id="9" name="Рисунок 8" descr="Logo_FIA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28901" y="0"/>
            <a:ext cx="805178" cy="54000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1276350</xdr:colOff>
      <xdr:row>23</xdr:row>
      <xdr:rowOff>85725</xdr:rowOff>
    </xdr:from>
    <xdr:ext cx="1911627" cy="711495"/>
    <xdr:sp macro="" textlink="">
      <xdr:nvSpPr>
        <xdr:cNvPr id="10" name="TextBox 9"/>
        <xdr:cNvSpPr txBox="1"/>
      </xdr:nvSpPr>
      <xdr:spPr>
        <a:xfrm>
          <a:off x="4429125" y="6600825"/>
          <a:ext cx="1911627" cy="711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ru-RU" sz="1100" b="0"/>
            <a:t>______________________</a:t>
          </a:r>
        </a:p>
        <a:p>
          <a:pPr algn="ctr"/>
          <a:r>
            <a:rPr lang="ru-RU" sz="1100"/>
            <a:t>Главный секретарь</a:t>
          </a:r>
        </a:p>
        <a:p>
          <a:pPr algn="ctr"/>
          <a:r>
            <a:rPr lang="ru-RU" sz="1100"/>
            <a:t>Евсюк</a:t>
          </a:r>
          <a:r>
            <a:rPr lang="ru-RU" sz="1100" baseline="0"/>
            <a:t> Т.А.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Normal="115" workbookViewId="0">
      <pane ySplit="7" topLeftCell="A8" activePane="bottomLeft" state="frozenSplit"/>
      <selection pane="bottomLeft" activeCell="K16" sqref="K16"/>
    </sheetView>
  </sheetViews>
  <sheetFormatPr defaultRowHeight="12.75"/>
  <cols>
    <col min="1" max="1" width="6" style="40" customWidth="1"/>
    <col min="2" max="2" width="20.625" style="41" bestFit="1" customWidth="1"/>
    <col min="3" max="3" width="6.5" style="42" bestFit="1" customWidth="1"/>
    <col min="4" max="4" width="9.5" style="42" customWidth="1"/>
    <col min="5" max="5" width="13.75" style="41" bestFit="1" customWidth="1"/>
    <col min="6" max="6" width="12.875" style="41" customWidth="1"/>
    <col min="7" max="7" width="12.375" style="41" customWidth="1"/>
    <col min="8" max="8" width="14.875" style="42" customWidth="1"/>
    <col min="9" max="9" width="5.75" style="41" customWidth="1"/>
    <col min="10" max="10" width="5.25" style="41" customWidth="1"/>
    <col min="11" max="16384" width="9" style="41"/>
  </cols>
  <sheetData>
    <row r="1" spans="1:8" ht="45.75" customHeight="1">
      <c r="E1" s="43"/>
      <c r="F1" s="43"/>
      <c r="G1" s="43"/>
      <c r="H1" s="43"/>
    </row>
    <row r="2" spans="1:8" ht="21">
      <c r="A2" s="199" t="s">
        <v>44</v>
      </c>
      <c r="B2" s="199"/>
      <c r="C2" s="199"/>
      <c r="D2" s="199"/>
      <c r="E2" s="199"/>
      <c r="F2" s="199"/>
      <c r="G2" s="199"/>
      <c r="H2" s="199"/>
    </row>
    <row r="3" spans="1:8" ht="21">
      <c r="A3" s="199" t="s">
        <v>45</v>
      </c>
      <c r="B3" s="199"/>
      <c r="C3" s="199"/>
      <c r="D3" s="199"/>
      <c r="E3" s="199"/>
      <c r="F3" s="199"/>
      <c r="G3" s="199"/>
      <c r="H3" s="199"/>
    </row>
    <row r="4" spans="1:8" ht="18.75">
      <c r="A4" s="44"/>
      <c r="F4" s="45"/>
      <c r="H4" s="46" t="s">
        <v>40</v>
      </c>
    </row>
    <row r="5" spans="1:8">
      <c r="A5" s="47"/>
      <c r="F5" s="48"/>
      <c r="H5" s="49"/>
    </row>
    <row r="6" spans="1:8" ht="24.95" customHeight="1">
      <c r="A6" s="197" t="s">
        <v>11</v>
      </c>
      <c r="B6" s="198"/>
      <c r="C6" s="198"/>
      <c r="D6" s="198"/>
      <c r="E6" s="198"/>
      <c r="F6" s="198"/>
      <c r="G6" s="198"/>
      <c r="H6" s="50">
        <v>42581</v>
      </c>
    </row>
    <row r="7" spans="1:8" s="56" customFormat="1" ht="24">
      <c r="A7" s="51" t="s">
        <v>3</v>
      </c>
      <c r="B7" s="52" t="s">
        <v>10</v>
      </c>
      <c r="C7" s="53" t="s">
        <v>6</v>
      </c>
      <c r="D7" s="53" t="s">
        <v>9</v>
      </c>
      <c r="E7" s="52" t="s">
        <v>4</v>
      </c>
      <c r="F7" s="54" t="s">
        <v>5</v>
      </c>
      <c r="G7" s="54" t="s">
        <v>0</v>
      </c>
      <c r="H7" s="55" t="s">
        <v>1</v>
      </c>
    </row>
    <row r="8" spans="1:8" s="58" customFormat="1" ht="15.75">
      <c r="A8" s="57">
        <v>2</v>
      </c>
      <c r="B8" s="70" t="s">
        <v>87</v>
      </c>
      <c r="C8" s="71" t="s">
        <v>88</v>
      </c>
      <c r="D8" s="71">
        <v>5049822</v>
      </c>
      <c r="E8" s="70" t="s">
        <v>89</v>
      </c>
      <c r="F8" s="72" t="s">
        <v>81</v>
      </c>
      <c r="G8" s="70" t="s">
        <v>8</v>
      </c>
      <c r="H8" s="71" t="s">
        <v>39</v>
      </c>
    </row>
    <row r="9" spans="1:8" s="58" customFormat="1" ht="15.75">
      <c r="A9" s="57">
        <v>4</v>
      </c>
      <c r="B9" s="70" t="s">
        <v>56</v>
      </c>
      <c r="C9" s="71"/>
      <c r="D9" s="71">
        <v>4198699</v>
      </c>
      <c r="E9" s="70" t="s">
        <v>58</v>
      </c>
      <c r="F9" s="70" t="s">
        <v>54</v>
      </c>
      <c r="G9" s="70" t="s">
        <v>59</v>
      </c>
      <c r="H9" s="71" t="s">
        <v>39</v>
      </c>
    </row>
    <row r="10" spans="1:8" s="58" customFormat="1" ht="15.75">
      <c r="A10" s="57">
        <v>26</v>
      </c>
      <c r="B10" s="70" t="s">
        <v>94</v>
      </c>
      <c r="C10" s="71"/>
      <c r="D10" s="71">
        <v>5100102</v>
      </c>
      <c r="E10" s="70" t="s">
        <v>95</v>
      </c>
      <c r="F10" s="70" t="s">
        <v>54</v>
      </c>
      <c r="G10" s="70" t="s">
        <v>59</v>
      </c>
      <c r="H10" s="71" t="s">
        <v>39</v>
      </c>
    </row>
    <row r="11" spans="1:8" s="58" customFormat="1" ht="15.75">
      <c r="A11" s="57">
        <v>27</v>
      </c>
      <c r="B11" s="70" t="s">
        <v>47</v>
      </c>
      <c r="C11" s="71">
        <v>2</v>
      </c>
      <c r="D11" s="71">
        <v>8081508</v>
      </c>
      <c r="E11" s="70" t="s">
        <v>90</v>
      </c>
      <c r="F11" s="72" t="s">
        <v>81</v>
      </c>
      <c r="G11" s="70" t="s">
        <v>8</v>
      </c>
      <c r="H11" s="71" t="s">
        <v>39</v>
      </c>
    </row>
    <row r="12" spans="1:8" s="58" customFormat="1" ht="31.5">
      <c r="A12" s="57">
        <v>38</v>
      </c>
      <c r="B12" s="70" t="s">
        <v>42</v>
      </c>
      <c r="C12" s="71" t="s">
        <v>38</v>
      </c>
      <c r="D12" s="71">
        <v>5188624</v>
      </c>
      <c r="E12" s="70" t="s">
        <v>66</v>
      </c>
      <c r="F12" s="72" t="s">
        <v>43</v>
      </c>
      <c r="G12" s="70" t="s">
        <v>8</v>
      </c>
      <c r="H12" s="71" t="s">
        <v>39</v>
      </c>
    </row>
    <row r="13" spans="1:8" s="58" customFormat="1" ht="15.75">
      <c r="A13" s="57">
        <v>77</v>
      </c>
      <c r="B13" s="70" t="s">
        <v>78</v>
      </c>
      <c r="C13" s="71"/>
      <c r="D13" s="71">
        <v>1448246</v>
      </c>
      <c r="E13" s="177" t="s">
        <v>79</v>
      </c>
      <c r="F13" s="72" t="s">
        <v>54</v>
      </c>
      <c r="G13" s="70" t="s">
        <v>59</v>
      </c>
      <c r="H13" s="71" t="s">
        <v>39</v>
      </c>
    </row>
    <row r="14" spans="1:8" s="58" customFormat="1" ht="15.75">
      <c r="A14" s="57">
        <v>99</v>
      </c>
      <c r="B14" s="70" t="s">
        <v>73</v>
      </c>
      <c r="C14" s="71">
        <v>1</v>
      </c>
      <c r="D14" s="71" t="s">
        <v>74</v>
      </c>
      <c r="E14" s="70" t="s">
        <v>75</v>
      </c>
      <c r="F14" s="72" t="s">
        <v>76</v>
      </c>
      <c r="G14" s="70" t="s">
        <v>77</v>
      </c>
      <c r="H14" s="71" t="s">
        <v>39</v>
      </c>
    </row>
    <row r="15" spans="1:8" s="58" customFormat="1" ht="31.5">
      <c r="A15" s="57">
        <v>10</v>
      </c>
      <c r="B15" s="70" t="s">
        <v>83</v>
      </c>
      <c r="C15" s="71"/>
      <c r="D15" s="71">
        <v>3915516</v>
      </c>
      <c r="E15" s="70" t="s">
        <v>84</v>
      </c>
      <c r="F15" s="72" t="s">
        <v>85</v>
      </c>
      <c r="G15" s="70" t="s">
        <v>86</v>
      </c>
      <c r="H15" s="71" t="s">
        <v>96</v>
      </c>
    </row>
    <row r="16" spans="1:8" s="58" customFormat="1" ht="31.5">
      <c r="A16" s="59">
        <v>34</v>
      </c>
      <c r="B16" s="70" t="s">
        <v>53</v>
      </c>
      <c r="C16" s="71"/>
      <c r="D16" s="71">
        <v>5023228</v>
      </c>
      <c r="E16" s="70" t="s">
        <v>57</v>
      </c>
      <c r="F16" s="70" t="s">
        <v>54</v>
      </c>
      <c r="G16" s="70" t="s">
        <v>55</v>
      </c>
      <c r="H16" s="71" t="s">
        <v>96</v>
      </c>
    </row>
    <row r="17" spans="1:8" s="58" customFormat="1" ht="31.5">
      <c r="A17" s="57">
        <v>39</v>
      </c>
      <c r="B17" s="70" t="s">
        <v>91</v>
      </c>
      <c r="C17" s="71"/>
      <c r="D17" s="71">
        <v>4840461</v>
      </c>
      <c r="E17" s="70" t="s">
        <v>92</v>
      </c>
      <c r="F17" s="72" t="s">
        <v>93</v>
      </c>
      <c r="G17" s="70" t="s">
        <v>55</v>
      </c>
      <c r="H17" s="71" t="s">
        <v>96</v>
      </c>
    </row>
    <row r="18" spans="1:8" s="58" customFormat="1" ht="31.5">
      <c r="A18" s="57">
        <v>3</v>
      </c>
      <c r="B18" s="70" t="s">
        <v>69</v>
      </c>
      <c r="C18" s="71" t="s">
        <v>38</v>
      </c>
      <c r="D18" s="71">
        <v>5069117</v>
      </c>
      <c r="E18" s="70" t="s">
        <v>70</v>
      </c>
      <c r="F18" s="72" t="s">
        <v>54</v>
      </c>
      <c r="G18" s="73" t="s">
        <v>67</v>
      </c>
      <c r="H18" s="71" t="s">
        <v>68</v>
      </c>
    </row>
    <row r="19" spans="1:8" s="58" customFormat="1" ht="31.5">
      <c r="A19" s="57">
        <v>25</v>
      </c>
      <c r="B19" s="70" t="s">
        <v>64</v>
      </c>
      <c r="C19" s="71"/>
      <c r="D19" s="71">
        <v>5108166</v>
      </c>
      <c r="E19" s="70" t="s">
        <v>65</v>
      </c>
      <c r="F19" s="72" t="s">
        <v>54</v>
      </c>
      <c r="G19" s="73" t="s">
        <v>67</v>
      </c>
      <c r="H19" s="71" t="s">
        <v>68</v>
      </c>
    </row>
    <row r="20" spans="1:8" s="58" customFormat="1" ht="31.5">
      <c r="A20" s="57">
        <v>7</v>
      </c>
      <c r="B20" s="70" t="s">
        <v>71</v>
      </c>
      <c r="C20" s="71"/>
      <c r="D20" s="71">
        <v>5235182</v>
      </c>
      <c r="E20" s="70" t="s">
        <v>72</v>
      </c>
      <c r="F20" s="72" t="s">
        <v>54</v>
      </c>
      <c r="G20" s="70" t="s">
        <v>62</v>
      </c>
      <c r="H20" s="71" t="s">
        <v>63</v>
      </c>
    </row>
    <row r="21" spans="1:8" s="58" customFormat="1" ht="31.5">
      <c r="A21" s="57">
        <v>83</v>
      </c>
      <c r="B21" s="70" t="s">
        <v>60</v>
      </c>
      <c r="C21" s="71" t="s">
        <v>38</v>
      </c>
      <c r="D21" s="71">
        <v>3426667</v>
      </c>
      <c r="E21" s="70" t="s">
        <v>61</v>
      </c>
      <c r="F21" s="72" t="s">
        <v>43</v>
      </c>
      <c r="G21" s="70" t="s">
        <v>62</v>
      </c>
      <c r="H21" s="71" t="s">
        <v>63</v>
      </c>
    </row>
    <row r="22" spans="1:8" s="60" customFormat="1" ht="31.5">
      <c r="A22" s="57">
        <v>97</v>
      </c>
      <c r="B22" s="70" t="s">
        <v>103</v>
      </c>
      <c r="C22" s="71"/>
      <c r="D22" s="71">
        <v>5208810</v>
      </c>
      <c r="E22" s="70" t="s">
        <v>80</v>
      </c>
      <c r="F22" s="72" t="s">
        <v>81</v>
      </c>
      <c r="G22" s="70" t="s">
        <v>82</v>
      </c>
      <c r="H22" s="71" t="s">
        <v>63</v>
      </c>
    </row>
    <row r="23" spans="1:8" s="58" customFormat="1">
      <c r="A23" s="40"/>
      <c r="C23" s="61"/>
      <c r="D23" s="61"/>
    </row>
    <row r="24" spans="1:8" s="58" customFormat="1">
      <c r="A24" s="40"/>
      <c r="C24" s="61"/>
      <c r="D24" s="61"/>
    </row>
    <row r="25" spans="1:8" s="58" customFormat="1" ht="15.75" customHeight="1">
      <c r="A25" s="40"/>
      <c r="D25" s="74" t="s">
        <v>2</v>
      </c>
      <c r="E25" s="62">
        <f>COUNTA(B8:B22)</f>
        <v>15</v>
      </c>
      <c r="F25" s="75"/>
      <c r="G25" s="76" t="s">
        <v>34</v>
      </c>
      <c r="H25" s="63">
        <f>COUNTIF(H8:H22, "Лайт-1600")</f>
        <v>7</v>
      </c>
    </row>
    <row r="26" spans="1:8" ht="15.75">
      <c r="B26" s="64"/>
      <c r="C26" s="77"/>
      <c r="D26" s="77"/>
      <c r="E26" s="78"/>
      <c r="F26" s="79"/>
      <c r="G26" s="76" t="s">
        <v>35</v>
      </c>
      <c r="H26" s="63">
        <f>COUNTIF(H8:H22, "Туринг-лайт 1600")</f>
        <v>2</v>
      </c>
    </row>
    <row r="27" spans="1:8" ht="15.75">
      <c r="B27" s="64"/>
      <c r="C27" s="77"/>
      <c r="D27" s="77"/>
      <c r="E27" s="78"/>
      <c r="F27" s="80"/>
      <c r="G27" s="76" t="s">
        <v>36</v>
      </c>
      <c r="H27" s="63">
        <f>COUNTIF(H8:H22, "Туринг-опен 2000")</f>
        <v>3</v>
      </c>
    </row>
    <row r="28" spans="1:8" s="66" customFormat="1" ht="15.75">
      <c r="A28" s="40"/>
      <c r="B28" s="65"/>
      <c r="C28" s="81"/>
      <c r="D28" s="81"/>
      <c r="E28" s="82"/>
      <c r="F28" s="76"/>
      <c r="G28" s="76" t="s">
        <v>49</v>
      </c>
      <c r="H28" s="63">
        <f>COUNTIF(H8:H22, "Супер продакшн 2000")</f>
        <v>3</v>
      </c>
    </row>
    <row r="29" spans="1:8" ht="13.5" customHeight="1">
      <c r="A29" s="65"/>
      <c r="B29" s="67"/>
      <c r="E29" s="67"/>
      <c r="F29" s="67"/>
      <c r="G29" s="67"/>
      <c r="H29" s="67"/>
    </row>
    <row r="30" spans="1:8">
      <c r="B30" s="67"/>
      <c r="E30" s="67"/>
      <c r="F30" s="67"/>
      <c r="G30" s="67"/>
      <c r="H30" s="67"/>
    </row>
    <row r="33" spans="2:5">
      <c r="B33" s="68"/>
      <c r="C33" s="69"/>
      <c r="D33" s="69"/>
      <c r="E33" s="68"/>
    </row>
    <row r="34" spans="2:5">
      <c r="B34" s="68"/>
      <c r="C34" s="69"/>
      <c r="D34" s="69"/>
      <c r="E34" s="68"/>
    </row>
  </sheetData>
  <sortState ref="A8:H13">
    <sortCondition ref="A8:A13"/>
  </sortState>
  <mergeCells count="3">
    <mergeCell ref="A6:G6"/>
    <mergeCell ref="A2:H2"/>
    <mergeCell ref="A3:H3"/>
  </mergeCells>
  <phoneticPr fontId="0" type="noConversion"/>
  <printOptions horizontalCentered="1"/>
  <pageMargins left="0.39370078740157483" right="0.39370078740157483" top="0.39370078740157483" bottom="0.19685039370078741" header="0.51181102362204722" footer="0.31496062992125984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workbookViewId="0">
      <selection activeCell="D11" sqref="D11"/>
    </sheetView>
  </sheetViews>
  <sheetFormatPr defaultRowHeight="12.75"/>
  <cols>
    <col min="1" max="1" width="4.875" style="98" customWidth="1"/>
    <col min="2" max="2" width="4.625" style="99" customWidth="1"/>
    <col min="3" max="3" width="20.625" style="99" bestFit="1" customWidth="1"/>
    <col min="4" max="4" width="16.25" style="99" customWidth="1"/>
    <col min="5" max="5" width="17.875" style="100" customWidth="1"/>
    <col min="6" max="6" width="21" style="100" customWidth="1"/>
    <col min="7" max="16384" width="9" style="41"/>
  </cols>
  <sheetData>
    <row r="1" spans="1:6" ht="58.5" customHeight="1">
      <c r="A1" s="85"/>
      <c r="B1" s="85"/>
      <c r="C1" s="86"/>
      <c r="D1" s="87"/>
      <c r="E1" s="88"/>
      <c r="F1" s="89"/>
    </row>
    <row r="2" spans="1:6" ht="42.75" customHeight="1">
      <c r="A2" s="205" t="s">
        <v>41</v>
      </c>
      <c r="B2" s="205"/>
      <c r="C2" s="205"/>
      <c r="D2" s="205"/>
      <c r="E2" s="205"/>
      <c r="F2" s="205"/>
    </row>
    <row r="3" spans="1:6" ht="31.5" customHeight="1" thickBot="1">
      <c r="A3" s="90"/>
      <c r="B3" s="90"/>
      <c r="C3" s="90"/>
      <c r="D3" s="91"/>
      <c r="E3" s="91"/>
      <c r="F3" s="92" t="s">
        <v>40</v>
      </c>
    </row>
    <row r="4" spans="1:6" ht="32.25" customHeight="1" thickBot="1">
      <c r="A4" s="93"/>
      <c r="B4" s="200" t="s">
        <v>29</v>
      </c>
      <c r="C4" s="200"/>
      <c r="D4" s="200"/>
      <c r="E4" s="203">
        <v>42581</v>
      </c>
      <c r="F4" s="204"/>
    </row>
    <row r="5" spans="1:6" ht="26.25" thickBot="1">
      <c r="A5" s="120" t="s">
        <v>48</v>
      </c>
      <c r="B5" s="201" t="s">
        <v>30</v>
      </c>
      <c r="C5" s="202"/>
      <c r="D5" s="121" t="s">
        <v>31</v>
      </c>
      <c r="E5" s="121" t="s">
        <v>0</v>
      </c>
      <c r="F5" s="122" t="s">
        <v>1</v>
      </c>
    </row>
    <row r="6" spans="1:6" s="94" customFormat="1" ht="20.100000000000001" customHeight="1">
      <c r="A6" s="101">
        <v>1</v>
      </c>
      <c r="B6" s="102"/>
      <c r="C6" s="103" t="s">
        <v>46</v>
      </c>
      <c r="D6" s="104"/>
      <c r="E6" s="105"/>
      <c r="F6" s="106"/>
    </row>
    <row r="7" spans="1:6" s="94" customFormat="1" ht="12.75" customHeight="1">
      <c r="A7" s="107"/>
      <c r="B7" s="108"/>
      <c r="C7" s="108"/>
      <c r="D7" s="109"/>
      <c r="E7" s="110"/>
      <c r="F7" s="111"/>
    </row>
    <row r="8" spans="1:6" s="94" customFormat="1" ht="15.75">
      <c r="A8" s="107"/>
      <c r="B8" s="112">
        <v>27</v>
      </c>
      <c r="C8" s="113" t="s">
        <v>47</v>
      </c>
      <c r="D8" s="109" t="s">
        <v>7</v>
      </c>
      <c r="E8" s="110" t="s">
        <v>8</v>
      </c>
      <c r="F8" s="111" t="s">
        <v>39</v>
      </c>
    </row>
    <row r="9" spans="1:6" s="94" customFormat="1" ht="16.5" thickBot="1">
      <c r="A9" s="114"/>
      <c r="B9" s="115"/>
      <c r="C9" s="116"/>
      <c r="D9" s="117"/>
      <c r="E9" s="118"/>
      <c r="F9" s="119"/>
    </row>
    <row r="10" spans="1:6" s="94" customFormat="1" ht="20.100000000000001" customHeight="1">
      <c r="A10" s="101">
        <v>2</v>
      </c>
      <c r="B10" s="102"/>
      <c r="C10" s="103" t="s">
        <v>97</v>
      </c>
      <c r="D10" s="104"/>
      <c r="E10" s="105"/>
      <c r="F10" s="106"/>
    </row>
    <row r="11" spans="1:6" s="94" customFormat="1" ht="12.75" customHeight="1">
      <c r="A11" s="107"/>
      <c r="B11" s="108"/>
      <c r="C11" s="108"/>
      <c r="D11" s="109"/>
      <c r="E11" s="110"/>
      <c r="F11" s="111"/>
    </row>
    <row r="12" spans="1:6" s="94" customFormat="1" ht="15.75">
      <c r="A12" s="107"/>
      <c r="B12" s="112">
        <v>10</v>
      </c>
      <c r="C12" s="113" t="s">
        <v>83</v>
      </c>
      <c r="D12" s="109" t="s">
        <v>98</v>
      </c>
      <c r="E12" s="110" t="s">
        <v>86</v>
      </c>
      <c r="F12" s="111" t="s">
        <v>96</v>
      </c>
    </row>
    <row r="13" spans="1:6" s="94" customFormat="1" ht="15.75">
      <c r="A13" s="107"/>
      <c r="B13" s="112">
        <v>39</v>
      </c>
      <c r="C13" s="113" t="s">
        <v>91</v>
      </c>
      <c r="D13" s="109" t="s">
        <v>99</v>
      </c>
      <c r="E13" s="110" t="s">
        <v>55</v>
      </c>
      <c r="F13" s="111" t="s">
        <v>96</v>
      </c>
    </row>
    <row r="14" spans="1:6" s="94" customFormat="1" ht="16.5" thickBot="1">
      <c r="A14" s="114"/>
      <c r="B14" s="115"/>
      <c r="C14" s="116"/>
      <c r="D14" s="117"/>
      <c r="E14" s="118"/>
      <c r="F14" s="119"/>
    </row>
    <row r="15" spans="1:6" s="94" customFormat="1" ht="20.100000000000001" customHeight="1">
      <c r="A15" s="101">
        <v>3</v>
      </c>
      <c r="B15" s="102"/>
      <c r="C15" s="103" t="s">
        <v>100</v>
      </c>
      <c r="D15" s="104"/>
      <c r="E15" s="105"/>
      <c r="F15" s="106"/>
    </row>
    <row r="16" spans="1:6" s="94" customFormat="1" ht="12.75" customHeight="1">
      <c r="A16" s="107"/>
      <c r="B16" s="108"/>
      <c r="C16" s="108"/>
      <c r="D16" s="109"/>
      <c r="E16" s="110"/>
      <c r="F16" s="111"/>
    </row>
    <row r="17" spans="1:6" s="94" customFormat="1" ht="15.75">
      <c r="A17" s="107"/>
      <c r="B17" s="112">
        <v>83</v>
      </c>
      <c r="C17" s="113" t="s">
        <v>60</v>
      </c>
      <c r="D17" s="109" t="s">
        <v>101</v>
      </c>
      <c r="E17" s="110" t="s">
        <v>62</v>
      </c>
      <c r="F17" s="111" t="s">
        <v>63</v>
      </c>
    </row>
    <row r="18" spans="1:6" s="94" customFormat="1" ht="15.75">
      <c r="A18" s="107"/>
      <c r="B18" s="112">
        <v>3</v>
      </c>
      <c r="C18" s="113" t="s">
        <v>69</v>
      </c>
      <c r="D18" s="109" t="s">
        <v>54</v>
      </c>
      <c r="E18" s="110" t="s">
        <v>67</v>
      </c>
      <c r="F18" s="111" t="s">
        <v>68</v>
      </c>
    </row>
    <row r="19" spans="1:6" s="94" customFormat="1" ht="15.75">
      <c r="A19" s="107"/>
      <c r="B19" s="112">
        <v>25</v>
      </c>
      <c r="C19" s="113" t="s">
        <v>64</v>
      </c>
      <c r="D19" s="109" t="s">
        <v>102</v>
      </c>
      <c r="E19" s="110" t="s">
        <v>67</v>
      </c>
      <c r="F19" s="111" t="s">
        <v>68</v>
      </c>
    </row>
    <row r="20" spans="1:6" s="94" customFormat="1" ht="16.5" thickBot="1">
      <c r="A20" s="114"/>
      <c r="B20" s="115"/>
      <c r="C20" s="116"/>
      <c r="D20" s="117"/>
      <c r="E20" s="118"/>
      <c r="F20" s="119"/>
    </row>
    <row r="21" spans="1:6" s="94" customFormat="1" ht="20.100000000000001" customHeight="1">
      <c r="A21" s="96"/>
      <c r="B21" s="97"/>
      <c r="C21" s="95"/>
      <c r="D21" s="95"/>
      <c r="E21" s="95"/>
      <c r="F21" s="97"/>
    </row>
  </sheetData>
  <mergeCells count="4">
    <mergeCell ref="B4:D4"/>
    <mergeCell ref="B5:C5"/>
    <mergeCell ref="E4:F4"/>
    <mergeCell ref="A2:F2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workbookViewId="0">
      <selection activeCell="I10" sqref="I10"/>
    </sheetView>
  </sheetViews>
  <sheetFormatPr defaultRowHeight="15.75"/>
  <cols>
    <col min="1" max="1" width="6" style="125" customWidth="1"/>
    <col min="2" max="2" width="23.375" style="126" bestFit="1" customWidth="1"/>
    <col min="3" max="3" width="17.875" style="126" bestFit="1" customWidth="1"/>
    <col min="4" max="4" width="19.75" style="126" bestFit="1" customWidth="1"/>
    <col min="5" max="5" width="11.75" style="126" bestFit="1" customWidth="1"/>
    <col min="6" max="6" width="9" style="127" customWidth="1"/>
    <col min="7" max="7" width="5.75" style="126" customWidth="1"/>
    <col min="8" max="8" width="5.25" style="126" customWidth="1"/>
    <col min="9" max="16384" width="9" style="126"/>
  </cols>
  <sheetData>
    <row r="1" spans="1:7" ht="59.25" customHeight="1">
      <c r="C1" s="128"/>
      <c r="D1" s="128"/>
      <c r="E1" s="128"/>
      <c r="F1" s="128"/>
    </row>
    <row r="2" spans="1:7" ht="42.75" customHeight="1">
      <c r="A2" s="210" t="s">
        <v>41</v>
      </c>
      <c r="B2" s="211"/>
      <c r="C2" s="211"/>
      <c r="D2" s="211"/>
      <c r="E2" s="211"/>
      <c r="F2" s="211"/>
    </row>
    <row r="3" spans="1:7">
      <c r="A3" s="129"/>
      <c r="D3" s="130"/>
      <c r="F3" s="157" t="s">
        <v>40</v>
      </c>
    </row>
    <row r="4" spans="1:7">
      <c r="A4" s="131"/>
      <c r="D4" s="130"/>
      <c r="F4" s="132"/>
    </row>
    <row r="5" spans="1:7" ht="24.95" customHeight="1">
      <c r="A5" s="206" t="s">
        <v>12</v>
      </c>
      <c r="B5" s="207"/>
      <c r="C5" s="207"/>
      <c r="D5" s="207"/>
      <c r="E5" s="208">
        <v>42581</v>
      </c>
      <c r="F5" s="209"/>
    </row>
    <row r="6" spans="1:7" s="133" customFormat="1" ht="40.5" customHeight="1">
      <c r="A6" s="152" t="s">
        <v>3</v>
      </c>
      <c r="B6" s="153" t="s">
        <v>10</v>
      </c>
      <c r="C6" s="153" t="s">
        <v>0</v>
      </c>
      <c r="D6" s="154" t="s">
        <v>1</v>
      </c>
      <c r="E6" s="155" t="s">
        <v>13</v>
      </c>
      <c r="F6" s="156" t="s">
        <v>14</v>
      </c>
    </row>
    <row r="7" spans="1:7" s="138" customFormat="1">
      <c r="A7" s="139">
        <v>38</v>
      </c>
      <c r="B7" s="135" t="s">
        <v>42</v>
      </c>
      <c r="C7" s="135" t="s">
        <v>8</v>
      </c>
      <c r="D7" s="179" t="s">
        <v>39</v>
      </c>
      <c r="E7" s="136" t="s">
        <v>104</v>
      </c>
      <c r="F7" s="137">
        <v>1</v>
      </c>
    </row>
    <row r="8" spans="1:7" s="138" customFormat="1">
      <c r="A8" s="139">
        <v>7</v>
      </c>
      <c r="B8" s="135" t="s">
        <v>71</v>
      </c>
      <c r="C8" s="135" t="s">
        <v>62</v>
      </c>
      <c r="D8" s="179" t="s">
        <v>63</v>
      </c>
      <c r="E8" s="142" t="s">
        <v>105</v>
      </c>
      <c r="F8" s="137">
        <v>2</v>
      </c>
    </row>
    <row r="9" spans="1:7" s="138" customFormat="1">
      <c r="A9" s="139">
        <v>34</v>
      </c>
      <c r="B9" s="135" t="s">
        <v>53</v>
      </c>
      <c r="C9" s="135" t="s">
        <v>55</v>
      </c>
      <c r="D9" s="179" t="s">
        <v>96</v>
      </c>
      <c r="E9" s="136" t="s">
        <v>106</v>
      </c>
      <c r="F9" s="137">
        <v>3</v>
      </c>
    </row>
    <row r="10" spans="1:7" s="138" customFormat="1">
      <c r="A10" s="139">
        <v>25</v>
      </c>
      <c r="B10" s="135" t="s">
        <v>64</v>
      </c>
      <c r="C10" s="135" t="s">
        <v>67</v>
      </c>
      <c r="D10" s="179" t="s">
        <v>68</v>
      </c>
      <c r="E10" s="141" t="s">
        <v>107</v>
      </c>
      <c r="F10" s="137">
        <v>4</v>
      </c>
    </row>
    <row r="11" spans="1:7" s="138" customFormat="1">
      <c r="A11" s="139">
        <v>3</v>
      </c>
      <c r="B11" s="135" t="s">
        <v>69</v>
      </c>
      <c r="C11" s="135" t="s">
        <v>67</v>
      </c>
      <c r="D11" s="179" t="s">
        <v>68</v>
      </c>
      <c r="E11" s="136" t="s">
        <v>108</v>
      </c>
      <c r="F11" s="137">
        <v>5</v>
      </c>
    </row>
    <row r="12" spans="1:7" s="138" customFormat="1">
      <c r="A12" s="139">
        <v>39</v>
      </c>
      <c r="B12" s="135" t="s">
        <v>91</v>
      </c>
      <c r="C12" s="135" t="s">
        <v>55</v>
      </c>
      <c r="D12" s="179" t="s">
        <v>96</v>
      </c>
      <c r="E12" s="136" t="s">
        <v>109</v>
      </c>
      <c r="F12" s="137">
        <v>6</v>
      </c>
    </row>
    <row r="13" spans="1:7" s="138" customFormat="1">
      <c r="A13" s="139">
        <v>10</v>
      </c>
      <c r="B13" s="135" t="s">
        <v>83</v>
      </c>
      <c r="C13" s="135" t="s">
        <v>86</v>
      </c>
      <c r="D13" s="179" t="s">
        <v>96</v>
      </c>
      <c r="E13" s="136" t="s">
        <v>110</v>
      </c>
      <c r="F13" s="137">
        <v>7</v>
      </c>
      <c r="G13" s="140"/>
    </row>
    <row r="14" spans="1:7" s="138" customFormat="1">
      <c r="A14" s="139">
        <v>97</v>
      </c>
      <c r="B14" s="135" t="s">
        <v>103</v>
      </c>
      <c r="C14" s="135" t="s">
        <v>82</v>
      </c>
      <c r="D14" s="179" t="s">
        <v>63</v>
      </c>
      <c r="E14" s="143" t="s">
        <v>111</v>
      </c>
      <c r="F14" s="137">
        <v>8</v>
      </c>
    </row>
    <row r="15" spans="1:7" s="138" customFormat="1">
      <c r="A15" s="139">
        <v>99</v>
      </c>
      <c r="B15" s="135" t="s">
        <v>73</v>
      </c>
      <c r="C15" s="135" t="s">
        <v>77</v>
      </c>
      <c r="D15" s="179" t="s">
        <v>39</v>
      </c>
      <c r="E15" s="136" t="s">
        <v>112</v>
      </c>
      <c r="F15" s="137">
        <v>9</v>
      </c>
    </row>
    <row r="16" spans="1:7" s="138" customFormat="1">
      <c r="A16" s="139">
        <v>83</v>
      </c>
      <c r="B16" s="135" t="s">
        <v>60</v>
      </c>
      <c r="C16" s="135" t="s">
        <v>62</v>
      </c>
      <c r="D16" s="179" t="s">
        <v>63</v>
      </c>
      <c r="E16" s="142" t="s">
        <v>113</v>
      </c>
      <c r="F16" s="137">
        <v>10</v>
      </c>
    </row>
    <row r="17" spans="1:7" s="138" customFormat="1">
      <c r="A17" s="134">
        <v>2</v>
      </c>
      <c r="B17" s="135" t="s">
        <v>87</v>
      </c>
      <c r="C17" s="135" t="s">
        <v>8</v>
      </c>
      <c r="D17" s="179" t="s">
        <v>39</v>
      </c>
      <c r="E17" s="136" t="s">
        <v>114</v>
      </c>
      <c r="F17" s="137">
        <v>11</v>
      </c>
    </row>
    <row r="18" spans="1:7" s="138" customFormat="1">
      <c r="A18" s="139">
        <v>77</v>
      </c>
      <c r="B18" s="135" t="s">
        <v>78</v>
      </c>
      <c r="C18" s="135" t="s">
        <v>59</v>
      </c>
      <c r="D18" s="179" t="s">
        <v>39</v>
      </c>
      <c r="E18" s="136" t="s">
        <v>115</v>
      </c>
      <c r="F18" s="137">
        <v>12</v>
      </c>
    </row>
    <row r="19" spans="1:7" s="138" customFormat="1">
      <c r="A19" s="139">
        <v>26</v>
      </c>
      <c r="B19" s="135" t="s">
        <v>94</v>
      </c>
      <c r="C19" s="135" t="s">
        <v>59</v>
      </c>
      <c r="D19" s="179" t="s">
        <v>39</v>
      </c>
      <c r="E19" s="136" t="s">
        <v>116</v>
      </c>
      <c r="F19" s="137">
        <v>13</v>
      </c>
    </row>
    <row r="20" spans="1:7" s="140" customFormat="1">
      <c r="A20" s="139">
        <v>4</v>
      </c>
      <c r="B20" s="135" t="s">
        <v>56</v>
      </c>
      <c r="C20" s="135" t="s">
        <v>59</v>
      </c>
      <c r="D20" s="179" t="s">
        <v>39</v>
      </c>
      <c r="E20" s="136" t="s">
        <v>117</v>
      </c>
      <c r="F20" s="137">
        <v>14</v>
      </c>
      <c r="G20" s="138"/>
    </row>
    <row r="21" spans="1:7" s="138" customFormat="1">
      <c r="A21" s="139">
        <v>27</v>
      </c>
      <c r="B21" s="135" t="s">
        <v>47</v>
      </c>
      <c r="C21" s="135" t="s">
        <v>8</v>
      </c>
      <c r="D21" s="179" t="s">
        <v>39</v>
      </c>
      <c r="E21" s="136" t="s">
        <v>118</v>
      </c>
      <c r="F21" s="137">
        <v>15</v>
      </c>
    </row>
    <row r="22" spans="1:7">
      <c r="B22" s="144"/>
      <c r="C22" s="144"/>
      <c r="D22" s="145"/>
      <c r="E22" s="146"/>
      <c r="F22" s="123"/>
    </row>
    <row r="23" spans="1:7">
      <c r="B23" s="144"/>
      <c r="C23" s="144"/>
      <c r="E23" s="146"/>
      <c r="F23" s="123"/>
    </row>
    <row r="24" spans="1:7">
      <c r="B24" s="144"/>
      <c r="C24" s="144"/>
      <c r="F24" s="125"/>
    </row>
    <row r="25" spans="1:7" s="149" customFormat="1">
      <c r="A25" s="147"/>
      <c r="B25" s="147"/>
      <c r="C25" s="147"/>
      <c r="D25" s="147"/>
      <c r="E25" s="147"/>
      <c r="F25" s="148"/>
    </row>
    <row r="26" spans="1:7" ht="13.5" customHeight="1">
      <c r="B26" s="150"/>
      <c r="C26" s="150"/>
      <c r="D26" s="150"/>
      <c r="E26" s="150"/>
    </row>
    <row r="27" spans="1:7">
      <c r="B27" s="150"/>
      <c r="C27" s="150"/>
      <c r="D27" s="150"/>
      <c r="E27" s="150"/>
    </row>
    <row r="30" spans="1:7">
      <c r="B30" s="151"/>
      <c r="C30" s="151"/>
    </row>
    <row r="31" spans="1:7">
      <c r="B31" s="151"/>
      <c r="C31" s="151"/>
    </row>
  </sheetData>
  <sortState ref="A7:E21">
    <sortCondition ref="E7:E21"/>
  </sortState>
  <mergeCells count="3">
    <mergeCell ref="A5:D5"/>
    <mergeCell ref="E5:F5"/>
    <mergeCell ref="A2:F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workbookViewId="0">
      <selection activeCell="A4" sqref="A4"/>
    </sheetView>
  </sheetViews>
  <sheetFormatPr defaultRowHeight="12.75"/>
  <cols>
    <col min="1" max="1" width="5.25" style="2" customWidth="1"/>
    <col min="2" max="2" width="21.25" style="2" bestFit="1" customWidth="1"/>
    <col min="3" max="3" width="6.875" style="2" customWidth="1"/>
    <col min="4" max="4" width="21.75" style="2" bestFit="1" customWidth="1"/>
    <col min="5" max="5" width="17.125" style="2" bestFit="1" customWidth="1"/>
    <col min="6" max="11" width="5.625" style="2" customWidth="1"/>
    <col min="12" max="13" width="6.625" style="2" customWidth="1"/>
    <col min="14" max="16384" width="9" style="2"/>
  </cols>
  <sheetData>
    <row r="1" spans="1:13" ht="51.75" customHeight="1">
      <c r="F1" s="158"/>
      <c r="G1" s="158"/>
      <c r="H1" s="158"/>
      <c r="I1" s="158"/>
      <c r="J1" s="158"/>
      <c r="K1" s="158"/>
      <c r="L1" s="158"/>
      <c r="M1" s="158"/>
    </row>
    <row r="2" spans="1:13" ht="20.25">
      <c r="A2" s="224" t="s">
        <v>125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 ht="15.75">
      <c r="C3" s="3"/>
      <c r="D3" s="3"/>
      <c r="E3" s="225" t="s">
        <v>40</v>
      </c>
      <c r="F3" s="225"/>
      <c r="G3" s="225"/>
      <c r="H3" s="225"/>
      <c r="I3" s="225"/>
      <c r="J3" s="225"/>
      <c r="K3" s="225"/>
      <c r="L3" s="225"/>
      <c r="M3" s="225"/>
    </row>
    <row r="4" spans="1:1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25">
      <c r="B5" s="220" t="s">
        <v>128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88">
        <v>0.63888888888888895</v>
      </c>
    </row>
    <row r="6" spans="1:13" ht="13.5" thickBot="1"/>
    <row r="7" spans="1:13" ht="13.5" customHeight="1" thickBot="1">
      <c r="A7" s="226" t="s">
        <v>15</v>
      </c>
      <c r="B7" s="229" t="s">
        <v>16</v>
      </c>
      <c r="C7" s="229" t="s">
        <v>17</v>
      </c>
      <c r="D7" s="229" t="s">
        <v>18</v>
      </c>
      <c r="E7" s="229" t="s">
        <v>19</v>
      </c>
      <c r="F7" s="5"/>
      <c r="G7" s="5"/>
      <c r="H7" s="6"/>
      <c r="I7" s="5" t="s">
        <v>20</v>
      </c>
      <c r="J7" s="5"/>
      <c r="K7" s="6"/>
      <c r="L7" s="215" t="s">
        <v>21</v>
      </c>
      <c r="M7" s="215" t="s">
        <v>22</v>
      </c>
    </row>
    <row r="8" spans="1:13" ht="15" customHeight="1">
      <c r="A8" s="227"/>
      <c r="B8" s="230"/>
      <c r="C8" s="230"/>
      <c r="D8" s="232"/>
      <c r="E8" s="230"/>
      <c r="F8" s="221" t="s">
        <v>23</v>
      </c>
      <c r="G8" s="222"/>
      <c r="H8" s="223"/>
      <c r="I8" s="221" t="s">
        <v>24</v>
      </c>
      <c r="J8" s="222"/>
      <c r="K8" s="223"/>
      <c r="L8" s="216"/>
      <c r="M8" s="218"/>
    </row>
    <row r="9" spans="1:13" ht="15.75" customHeight="1" thickBot="1">
      <c r="A9" s="228"/>
      <c r="B9" s="231"/>
      <c r="C9" s="231"/>
      <c r="D9" s="233"/>
      <c r="E9" s="231"/>
      <c r="F9" s="7" t="s">
        <v>25</v>
      </c>
      <c r="G9" s="8" t="s">
        <v>26</v>
      </c>
      <c r="H9" s="9" t="s">
        <v>27</v>
      </c>
      <c r="I9" s="7" t="s">
        <v>25</v>
      </c>
      <c r="J9" s="10" t="s">
        <v>26</v>
      </c>
      <c r="K9" s="9" t="s">
        <v>27</v>
      </c>
      <c r="L9" s="217"/>
      <c r="M9" s="219"/>
    </row>
    <row r="10" spans="1:13" s="159" customFormat="1" ht="23.25" customHeight="1" thickBot="1">
      <c r="A10" s="212" t="s">
        <v>50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4"/>
    </row>
    <row r="11" spans="1:13" s="168" customFormat="1" ht="18.75">
      <c r="A11" s="160">
        <v>2</v>
      </c>
      <c r="B11" s="161" t="s">
        <v>87</v>
      </c>
      <c r="C11" s="162" t="s">
        <v>88</v>
      </c>
      <c r="D11" s="163" t="s">
        <v>81</v>
      </c>
      <c r="E11" s="164" t="s">
        <v>8</v>
      </c>
      <c r="F11" s="160">
        <v>11</v>
      </c>
      <c r="G11" s="165">
        <v>2</v>
      </c>
      <c r="H11" s="166">
        <v>18</v>
      </c>
      <c r="I11" s="160">
        <v>11</v>
      </c>
      <c r="J11" s="167">
        <v>1</v>
      </c>
      <c r="K11" s="166">
        <v>25</v>
      </c>
      <c r="L11" s="176">
        <f t="shared" ref="L11:L17" si="0">H11+K11</f>
        <v>43</v>
      </c>
      <c r="M11" s="184">
        <v>1</v>
      </c>
    </row>
    <row r="12" spans="1:13" s="168" customFormat="1" ht="18.75">
      <c r="A12" s="169">
        <v>99</v>
      </c>
      <c r="B12" s="170" t="s">
        <v>73</v>
      </c>
      <c r="C12" s="124">
        <v>1</v>
      </c>
      <c r="D12" s="171" t="s">
        <v>76</v>
      </c>
      <c r="E12" s="172" t="s">
        <v>77</v>
      </c>
      <c r="F12" s="169">
        <v>11</v>
      </c>
      <c r="G12" s="173">
        <v>1</v>
      </c>
      <c r="H12" s="174">
        <v>25</v>
      </c>
      <c r="I12" s="169">
        <v>10</v>
      </c>
      <c r="J12" s="175">
        <v>6</v>
      </c>
      <c r="K12" s="174">
        <v>8</v>
      </c>
      <c r="L12" s="176">
        <f t="shared" si="0"/>
        <v>33</v>
      </c>
      <c r="M12" s="185">
        <v>2</v>
      </c>
    </row>
    <row r="13" spans="1:13" s="168" customFormat="1" ht="18.75">
      <c r="A13" s="169">
        <v>77</v>
      </c>
      <c r="B13" s="170" t="s">
        <v>78</v>
      </c>
      <c r="C13" s="124"/>
      <c r="D13" s="171" t="s">
        <v>54</v>
      </c>
      <c r="E13" s="172" t="s">
        <v>59</v>
      </c>
      <c r="F13" s="169">
        <v>11</v>
      </c>
      <c r="G13" s="173">
        <v>4</v>
      </c>
      <c r="H13" s="174">
        <v>12</v>
      </c>
      <c r="I13" s="169">
        <v>11</v>
      </c>
      <c r="J13" s="175">
        <v>2</v>
      </c>
      <c r="K13" s="174">
        <v>18</v>
      </c>
      <c r="L13" s="176">
        <f t="shared" si="0"/>
        <v>30</v>
      </c>
      <c r="M13" s="185">
        <v>3</v>
      </c>
    </row>
    <row r="14" spans="1:13" s="168" customFormat="1" ht="18.75">
      <c r="A14" s="169">
        <v>4</v>
      </c>
      <c r="B14" s="170" t="s">
        <v>56</v>
      </c>
      <c r="C14" s="124"/>
      <c r="D14" s="171" t="s">
        <v>54</v>
      </c>
      <c r="E14" s="172" t="s">
        <v>59</v>
      </c>
      <c r="F14" s="169">
        <v>11</v>
      </c>
      <c r="G14" s="173">
        <v>5</v>
      </c>
      <c r="H14" s="174">
        <v>10</v>
      </c>
      <c r="I14" s="169">
        <v>11</v>
      </c>
      <c r="J14" s="175">
        <v>3</v>
      </c>
      <c r="K14" s="174">
        <v>15</v>
      </c>
      <c r="L14" s="176">
        <f t="shared" si="0"/>
        <v>25</v>
      </c>
      <c r="M14" s="185">
        <v>4</v>
      </c>
    </row>
    <row r="15" spans="1:13" s="168" customFormat="1" ht="18.75">
      <c r="A15" s="169">
        <v>38</v>
      </c>
      <c r="B15" s="170" t="s">
        <v>42</v>
      </c>
      <c r="C15" s="124" t="s">
        <v>38</v>
      </c>
      <c r="D15" s="171" t="s">
        <v>120</v>
      </c>
      <c r="E15" s="172" t="s">
        <v>8</v>
      </c>
      <c r="F15" s="169">
        <v>11</v>
      </c>
      <c r="G15" s="173">
        <v>3</v>
      </c>
      <c r="H15" s="174">
        <v>15</v>
      </c>
      <c r="I15" s="169">
        <v>10</v>
      </c>
      <c r="J15" s="175">
        <v>5</v>
      </c>
      <c r="K15" s="174">
        <v>10</v>
      </c>
      <c r="L15" s="176">
        <f t="shared" si="0"/>
        <v>25</v>
      </c>
      <c r="M15" s="185">
        <v>5</v>
      </c>
    </row>
    <row r="16" spans="1:13" s="168" customFormat="1" ht="18.75">
      <c r="A16" s="169">
        <v>26</v>
      </c>
      <c r="B16" s="170" t="s">
        <v>94</v>
      </c>
      <c r="C16" s="124"/>
      <c r="D16" s="171" t="s">
        <v>54</v>
      </c>
      <c r="E16" s="172" t="s">
        <v>59</v>
      </c>
      <c r="F16" s="169">
        <v>8</v>
      </c>
      <c r="G16" s="173">
        <v>6</v>
      </c>
      <c r="H16" s="174">
        <v>8</v>
      </c>
      <c r="I16" s="169">
        <v>9</v>
      </c>
      <c r="J16" s="175">
        <v>7</v>
      </c>
      <c r="K16" s="174">
        <v>6</v>
      </c>
      <c r="L16" s="176">
        <f t="shared" si="0"/>
        <v>14</v>
      </c>
      <c r="M16" s="185">
        <v>6</v>
      </c>
    </row>
    <row r="17" spans="1:13" s="168" customFormat="1" ht="19.5" thickBot="1">
      <c r="A17" s="169">
        <v>27</v>
      </c>
      <c r="B17" s="170" t="s">
        <v>47</v>
      </c>
      <c r="C17" s="124">
        <v>2</v>
      </c>
      <c r="D17" s="171" t="s">
        <v>119</v>
      </c>
      <c r="E17" s="172" t="s">
        <v>8</v>
      </c>
      <c r="F17" s="169">
        <v>2</v>
      </c>
      <c r="G17" s="173" t="s">
        <v>123</v>
      </c>
      <c r="H17" s="174">
        <v>0</v>
      </c>
      <c r="I17" s="169">
        <v>10</v>
      </c>
      <c r="J17" s="175">
        <v>4</v>
      </c>
      <c r="K17" s="174">
        <v>12</v>
      </c>
      <c r="L17" s="176">
        <f t="shared" si="0"/>
        <v>12</v>
      </c>
      <c r="M17" s="185">
        <v>7</v>
      </c>
    </row>
    <row r="18" spans="1:13" s="159" customFormat="1" ht="23.25" customHeight="1" thickBot="1">
      <c r="A18" s="212" t="s">
        <v>51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4"/>
    </row>
    <row r="19" spans="1:13" s="159" customFormat="1" ht="19.5">
      <c r="A19" s="169">
        <v>25</v>
      </c>
      <c r="B19" s="170" t="s">
        <v>64</v>
      </c>
      <c r="C19" s="124"/>
      <c r="D19" s="171" t="s">
        <v>121</v>
      </c>
      <c r="E19" s="172" t="s">
        <v>67</v>
      </c>
      <c r="F19" s="169">
        <v>12</v>
      </c>
      <c r="G19" s="173">
        <v>1</v>
      </c>
      <c r="H19" s="174">
        <v>12.5</v>
      </c>
      <c r="I19" s="169">
        <v>12</v>
      </c>
      <c r="J19" s="175">
        <v>1</v>
      </c>
      <c r="K19" s="174">
        <v>12.5</v>
      </c>
      <c r="L19" s="176">
        <f>H19+K19</f>
        <v>25</v>
      </c>
      <c r="M19" s="186">
        <v>1</v>
      </c>
    </row>
    <row r="20" spans="1:13" s="159" customFormat="1" ht="20.25" thickBot="1">
      <c r="A20" s="169">
        <v>3</v>
      </c>
      <c r="B20" s="170" t="s">
        <v>69</v>
      </c>
      <c r="C20" s="124" t="s">
        <v>38</v>
      </c>
      <c r="D20" s="171" t="s">
        <v>121</v>
      </c>
      <c r="E20" s="172" t="s">
        <v>67</v>
      </c>
      <c r="F20" s="169">
        <v>12</v>
      </c>
      <c r="G20" s="173">
        <v>2</v>
      </c>
      <c r="H20" s="174">
        <v>9</v>
      </c>
      <c r="I20" s="169">
        <v>12</v>
      </c>
      <c r="J20" s="175">
        <v>2</v>
      </c>
      <c r="K20" s="174">
        <v>9</v>
      </c>
      <c r="L20" s="176">
        <f>H20+K20</f>
        <v>18</v>
      </c>
      <c r="M20" s="186">
        <v>2</v>
      </c>
    </row>
    <row r="21" spans="1:13" s="159" customFormat="1" ht="23.25" customHeight="1" thickBot="1">
      <c r="A21" s="212" t="s">
        <v>37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4"/>
    </row>
    <row r="22" spans="1:13" s="159" customFormat="1" ht="19.5">
      <c r="A22" s="169">
        <v>83</v>
      </c>
      <c r="B22" s="170" t="s">
        <v>60</v>
      </c>
      <c r="C22" s="124" t="s">
        <v>38</v>
      </c>
      <c r="D22" s="171" t="s">
        <v>120</v>
      </c>
      <c r="E22" s="172" t="s">
        <v>62</v>
      </c>
      <c r="F22" s="169">
        <v>12</v>
      </c>
      <c r="G22" s="173">
        <v>1</v>
      </c>
      <c r="H22" s="174">
        <v>12.5</v>
      </c>
      <c r="I22" s="169">
        <v>12</v>
      </c>
      <c r="J22" s="175">
        <v>1</v>
      </c>
      <c r="K22" s="174">
        <v>12.5</v>
      </c>
      <c r="L22" s="176">
        <f>H22+K22</f>
        <v>25</v>
      </c>
      <c r="M22" s="186">
        <v>1</v>
      </c>
    </row>
    <row r="23" spans="1:13" s="159" customFormat="1" ht="19.5">
      <c r="A23" s="169">
        <v>97</v>
      </c>
      <c r="B23" s="170" t="s">
        <v>103</v>
      </c>
      <c r="C23" s="124"/>
      <c r="D23" s="171" t="s">
        <v>81</v>
      </c>
      <c r="E23" s="172" t="s">
        <v>82</v>
      </c>
      <c r="F23" s="169">
        <v>12</v>
      </c>
      <c r="G23" s="173">
        <v>2</v>
      </c>
      <c r="H23" s="174">
        <v>9</v>
      </c>
      <c r="I23" s="169">
        <v>11</v>
      </c>
      <c r="J23" s="175">
        <v>2</v>
      </c>
      <c r="K23" s="174">
        <v>9</v>
      </c>
      <c r="L23" s="176">
        <f>H23+K23</f>
        <v>18</v>
      </c>
      <c r="M23" s="186">
        <v>2</v>
      </c>
    </row>
    <row r="24" spans="1:13" s="159" customFormat="1" ht="20.25" thickBot="1">
      <c r="A24" s="169">
        <v>7</v>
      </c>
      <c r="B24" s="170" t="s">
        <v>71</v>
      </c>
      <c r="C24" s="124"/>
      <c r="D24" s="171" t="s">
        <v>121</v>
      </c>
      <c r="E24" s="172" t="s">
        <v>62</v>
      </c>
      <c r="F24" s="169" t="s">
        <v>124</v>
      </c>
      <c r="G24" s="173" t="s">
        <v>123</v>
      </c>
      <c r="H24" s="174">
        <v>0</v>
      </c>
      <c r="I24" s="169" t="s">
        <v>124</v>
      </c>
      <c r="J24" s="173" t="s">
        <v>123</v>
      </c>
      <c r="K24" s="174">
        <v>0</v>
      </c>
      <c r="L24" s="176">
        <f>H24+K24</f>
        <v>0</v>
      </c>
      <c r="M24" s="186" t="s">
        <v>123</v>
      </c>
    </row>
    <row r="25" spans="1:13" s="159" customFormat="1" ht="23.25" customHeight="1" thickBot="1">
      <c r="A25" s="212" t="s">
        <v>52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4"/>
    </row>
    <row r="26" spans="1:13" s="159" customFormat="1" ht="18.75">
      <c r="A26" s="169">
        <v>39</v>
      </c>
      <c r="B26" s="170" t="s">
        <v>91</v>
      </c>
      <c r="C26" s="124"/>
      <c r="D26" s="171" t="s">
        <v>93</v>
      </c>
      <c r="E26" s="172" t="s">
        <v>55</v>
      </c>
      <c r="F26" s="169">
        <v>12</v>
      </c>
      <c r="G26" s="173">
        <v>1</v>
      </c>
      <c r="H26" s="174">
        <v>12.5</v>
      </c>
      <c r="I26" s="169">
        <v>11</v>
      </c>
      <c r="J26" s="175">
        <v>1</v>
      </c>
      <c r="K26" s="174">
        <v>12.5</v>
      </c>
      <c r="L26" s="176">
        <f>H26+K26</f>
        <v>25</v>
      </c>
      <c r="M26" s="187">
        <v>1</v>
      </c>
    </row>
    <row r="27" spans="1:13" s="159" customFormat="1" ht="18.75">
      <c r="A27" s="169">
        <v>10</v>
      </c>
      <c r="B27" s="170" t="s">
        <v>83</v>
      </c>
      <c r="C27" s="124"/>
      <c r="D27" s="171" t="s">
        <v>122</v>
      </c>
      <c r="E27" s="172" t="s">
        <v>86</v>
      </c>
      <c r="F27" s="169">
        <v>11</v>
      </c>
      <c r="G27" s="173">
        <v>3</v>
      </c>
      <c r="H27" s="174">
        <v>7.5</v>
      </c>
      <c r="I27" s="169">
        <v>11</v>
      </c>
      <c r="J27" s="175">
        <v>2</v>
      </c>
      <c r="K27" s="174">
        <v>9</v>
      </c>
      <c r="L27" s="176">
        <f>H27+K27</f>
        <v>16.5</v>
      </c>
      <c r="M27" s="187">
        <v>2</v>
      </c>
    </row>
    <row r="28" spans="1:13" s="159" customFormat="1" ht="18.75">
      <c r="A28" s="169">
        <v>34</v>
      </c>
      <c r="B28" s="170" t="s">
        <v>53</v>
      </c>
      <c r="C28" s="124"/>
      <c r="D28" s="171" t="s">
        <v>54</v>
      </c>
      <c r="E28" s="172" t="s">
        <v>55</v>
      </c>
      <c r="F28" s="169">
        <v>12</v>
      </c>
      <c r="G28" s="173">
        <v>2</v>
      </c>
      <c r="H28" s="174">
        <v>9</v>
      </c>
      <c r="I28" s="169">
        <v>11</v>
      </c>
      <c r="J28" s="175">
        <v>3</v>
      </c>
      <c r="K28" s="174">
        <v>7.5</v>
      </c>
      <c r="L28" s="176">
        <f>H28+K28</f>
        <v>16.5</v>
      </c>
      <c r="M28" s="187">
        <v>3</v>
      </c>
    </row>
    <row r="29" spans="1:13">
      <c r="A29" s="1"/>
    </row>
  </sheetData>
  <sortState ref="A26:M28">
    <sortCondition ref="M26:M28"/>
  </sortState>
  <mergeCells count="16">
    <mergeCell ref="A2:M2"/>
    <mergeCell ref="A21:M21"/>
    <mergeCell ref="A10:M10"/>
    <mergeCell ref="A18:M18"/>
    <mergeCell ref="E3:M3"/>
    <mergeCell ref="A7:A9"/>
    <mergeCell ref="B7:B9"/>
    <mergeCell ref="C7:C9"/>
    <mergeCell ref="D7:D9"/>
    <mergeCell ref="E7:E9"/>
    <mergeCell ref="A25:M25"/>
    <mergeCell ref="L7:L9"/>
    <mergeCell ref="M7:M9"/>
    <mergeCell ref="B5:L5"/>
    <mergeCell ref="F8:H8"/>
    <mergeCell ref="I8:K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selection activeCell="E32" sqref="E32"/>
    </sheetView>
  </sheetViews>
  <sheetFormatPr defaultRowHeight="12.75"/>
  <cols>
    <col min="1" max="1" width="4.875" style="36" bestFit="1" customWidth="1"/>
    <col min="2" max="2" width="2.625" style="37" bestFit="1" customWidth="1"/>
    <col min="3" max="3" width="20.625" style="37" bestFit="1" customWidth="1"/>
    <col min="4" max="4" width="13.25" style="37" bestFit="1" customWidth="1"/>
    <col min="5" max="5" width="17.5" style="38" customWidth="1"/>
    <col min="6" max="6" width="18.25" style="38" customWidth="1"/>
    <col min="7" max="8" width="6.625" style="38" customWidth="1"/>
    <col min="9" max="9" width="8.125" style="38" customWidth="1"/>
  </cols>
  <sheetData>
    <row r="1" spans="1:9" ht="55.5" customHeight="1">
      <c r="A1" s="11"/>
      <c r="B1" s="11"/>
      <c r="C1" s="12"/>
      <c r="D1" s="83"/>
      <c r="E1" s="83"/>
      <c r="F1" s="83"/>
      <c r="G1" s="83"/>
      <c r="H1" s="83"/>
      <c r="I1" s="83"/>
    </row>
    <row r="2" spans="1:9" ht="47.25" customHeight="1">
      <c r="A2" s="239" t="s">
        <v>41</v>
      </c>
      <c r="B2" s="240"/>
      <c r="C2" s="240"/>
      <c r="D2" s="240"/>
      <c r="E2" s="240"/>
      <c r="F2" s="240"/>
      <c r="G2" s="240"/>
      <c r="H2" s="240"/>
      <c r="I2" s="240"/>
    </row>
    <row r="3" spans="1:9" ht="26.25" thickBot="1">
      <c r="A3" s="13"/>
      <c r="B3" s="13"/>
      <c r="C3" s="13"/>
      <c r="D3" s="14"/>
      <c r="E3" s="14"/>
      <c r="F3" s="15"/>
      <c r="G3" s="15"/>
      <c r="H3" s="15"/>
      <c r="I3" s="84" t="s">
        <v>40</v>
      </c>
    </row>
    <row r="4" spans="1:9" ht="45.75" customHeight="1" thickBot="1">
      <c r="A4" s="241" t="s">
        <v>127</v>
      </c>
      <c r="B4" s="242"/>
      <c r="C4" s="242"/>
      <c r="D4" s="242"/>
      <c r="E4" s="243"/>
      <c r="F4" s="178">
        <v>42582.625</v>
      </c>
      <c r="G4" s="236">
        <v>0.63888888888888895</v>
      </c>
      <c r="H4" s="237"/>
      <c r="I4" s="238"/>
    </row>
    <row r="5" spans="1:9" ht="34.5" customHeight="1" thickBot="1">
      <c r="A5" s="16" t="s">
        <v>22</v>
      </c>
      <c r="B5" s="244" t="s">
        <v>30</v>
      </c>
      <c r="C5" s="245"/>
      <c r="D5" s="17" t="s">
        <v>31</v>
      </c>
      <c r="E5" s="17" t="s">
        <v>0</v>
      </c>
      <c r="F5" s="18" t="s">
        <v>1</v>
      </c>
      <c r="G5" s="182" t="s">
        <v>126</v>
      </c>
      <c r="H5" s="183" t="s">
        <v>32</v>
      </c>
      <c r="I5" s="18" t="s">
        <v>33</v>
      </c>
    </row>
    <row r="6" spans="1:9" s="22" customFormat="1" ht="15.75">
      <c r="A6" s="39">
        <v>1</v>
      </c>
      <c r="B6" s="180"/>
      <c r="C6" s="181" t="s">
        <v>100</v>
      </c>
      <c r="D6" s="19"/>
      <c r="E6" s="20"/>
      <c r="F6" s="21"/>
      <c r="G6" s="189"/>
      <c r="H6" s="192"/>
      <c r="I6" s="234">
        <v>50</v>
      </c>
    </row>
    <row r="7" spans="1:9" s="22" customFormat="1" ht="12.75" customHeight="1">
      <c r="A7" s="23"/>
      <c r="B7" s="24"/>
      <c r="C7" s="24"/>
      <c r="D7" s="25"/>
      <c r="E7" s="26"/>
      <c r="F7" s="27"/>
      <c r="G7" s="190"/>
      <c r="H7" s="193"/>
      <c r="I7" s="235"/>
    </row>
    <row r="8" spans="1:9" s="22" customFormat="1" ht="20.100000000000001" customHeight="1">
      <c r="A8" s="23"/>
      <c r="B8" s="28">
        <v>83</v>
      </c>
      <c r="C8" s="29" t="s">
        <v>60</v>
      </c>
      <c r="D8" s="25" t="s">
        <v>43</v>
      </c>
      <c r="E8" s="26" t="s">
        <v>62</v>
      </c>
      <c r="F8" s="27" t="s">
        <v>63</v>
      </c>
      <c r="G8" s="190">
        <v>1</v>
      </c>
      <c r="H8" s="193">
        <v>25</v>
      </c>
      <c r="I8" s="235"/>
    </row>
    <row r="9" spans="1:9" s="22" customFormat="1" ht="20.100000000000001" customHeight="1">
      <c r="A9" s="23"/>
      <c r="B9" s="28">
        <v>3</v>
      </c>
      <c r="C9" s="29" t="s">
        <v>69</v>
      </c>
      <c r="D9" s="25" t="s">
        <v>54</v>
      </c>
      <c r="E9" s="26" t="s">
        <v>67</v>
      </c>
      <c r="F9" s="27" t="s">
        <v>68</v>
      </c>
      <c r="G9" s="190">
        <v>2</v>
      </c>
      <c r="H9" s="193">
        <v>18</v>
      </c>
      <c r="I9" s="235"/>
    </row>
    <row r="10" spans="1:9" s="22" customFormat="1" ht="20.100000000000001" customHeight="1">
      <c r="A10" s="23"/>
      <c r="B10" s="28">
        <v>25</v>
      </c>
      <c r="C10" s="29" t="s">
        <v>64</v>
      </c>
      <c r="D10" s="25" t="s">
        <v>54</v>
      </c>
      <c r="E10" s="26" t="s">
        <v>67</v>
      </c>
      <c r="F10" s="27" t="s">
        <v>68</v>
      </c>
      <c r="G10" s="190">
        <v>1</v>
      </c>
      <c r="H10" s="193">
        <v>25</v>
      </c>
      <c r="I10" s="235"/>
    </row>
    <row r="11" spans="1:9" s="22" customFormat="1" ht="21" thickBot="1">
      <c r="A11" s="30"/>
      <c r="B11" s="31"/>
      <c r="C11" s="32"/>
      <c r="D11" s="33"/>
      <c r="E11" s="34"/>
      <c r="F11" s="35"/>
      <c r="G11" s="191"/>
      <c r="H11" s="194"/>
      <c r="I11" s="195"/>
    </row>
    <row r="12" spans="1:9" s="22" customFormat="1" ht="15.75">
      <c r="A12" s="39">
        <v>2</v>
      </c>
      <c r="B12" s="180"/>
      <c r="C12" s="181" t="s">
        <v>97</v>
      </c>
      <c r="D12" s="19"/>
      <c r="E12" s="20"/>
      <c r="F12" s="21"/>
      <c r="G12" s="189"/>
      <c r="H12" s="192"/>
      <c r="I12" s="234">
        <v>41.5</v>
      </c>
    </row>
    <row r="13" spans="1:9" s="22" customFormat="1" ht="12.75" customHeight="1">
      <c r="A13" s="23"/>
      <c r="B13" s="24"/>
      <c r="C13" s="24"/>
      <c r="D13" s="25"/>
      <c r="E13" s="26"/>
      <c r="F13" s="27"/>
      <c r="G13" s="190"/>
      <c r="H13" s="193"/>
      <c r="I13" s="235"/>
    </row>
    <row r="14" spans="1:9" s="22" customFormat="1" ht="20.100000000000001" customHeight="1">
      <c r="A14" s="23"/>
      <c r="B14" s="28">
        <v>10</v>
      </c>
      <c r="C14" s="29" t="s">
        <v>83</v>
      </c>
      <c r="D14" s="25" t="s">
        <v>85</v>
      </c>
      <c r="E14" s="26" t="s">
        <v>86</v>
      </c>
      <c r="F14" s="27" t="s">
        <v>96</v>
      </c>
      <c r="G14" s="190">
        <v>2</v>
      </c>
      <c r="H14" s="193">
        <v>16.5</v>
      </c>
      <c r="I14" s="235"/>
    </row>
    <row r="15" spans="1:9" s="22" customFormat="1" ht="20.100000000000001" customHeight="1">
      <c r="A15" s="23"/>
      <c r="B15" s="28">
        <v>39</v>
      </c>
      <c r="C15" s="29" t="s">
        <v>91</v>
      </c>
      <c r="D15" s="25" t="s">
        <v>93</v>
      </c>
      <c r="E15" s="26" t="s">
        <v>55</v>
      </c>
      <c r="F15" s="27" t="s">
        <v>96</v>
      </c>
      <c r="G15" s="190">
        <v>1</v>
      </c>
      <c r="H15" s="193">
        <v>25</v>
      </c>
      <c r="I15" s="235"/>
    </row>
    <row r="16" spans="1:9" s="22" customFormat="1" ht="21" thickBot="1">
      <c r="A16" s="30"/>
      <c r="B16" s="31"/>
      <c r="C16" s="32"/>
      <c r="D16" s="33"/>
      <c r="E16" s="34"/>
      <c r="F16" s="35"/>
      <c r="G16" s="191"/>
      <c r="H16" s="194"/>
      <c r="I16" s="195"/>
    </row>
    <row r="17" spans="1:9" s="22" customFormat="1" ht="15.75">
      <c r="A17" s="39">
        <v>3</v>
      </c>
      <c r="B17" s="180"/>
      <c r="C17" s="181" t="s">
        <v>28</v>
      </c>
      <c r="D17" s="19"/>
      <c r="E17" s="20"/>
      <c r="F17" s="21"/>
      <c r="G17" s="189"/>
      <c r="H17" s="192"/>
      <c r="I17" s="234">
        <v>12</v>
      </c>
    </row>
    <row r="18" spans="1:9" s="22" customFormat="1" ht="12.75" customHeight="1">
      <c r="A18" s="23"/>
      <c r="B18" s="24"/>
      <c r="C18" s="24"/>
      <c r="D18" s="25"/>
      <c r="E18" s="26"/>
      <c r="F18" s="27"/>
      <c r="G18" s="190"/>
      <c r="H18" s="193"/>
      <c r="I18" s="235"/>
    </row>
    <row r="19" spans="1:9" s="22" customFormat="1" ht="20.100000000000001" customHeight="1">
      <c r="A19" s="23"/>
      <c r="B19" s="28">
        <v>27</v>
      </c>
      <c r="C19" s="29" t="s">
        <v>47</v>
      </c>
      <c r="D19" s="25" t="s">
        <v>81</v>
      </c>
      <c r="E19" s="26" t="s">
        <v>8</v>
      </c>
      <c r="F19" s="27" t="s">
        <v>39</v>
      </c>
      <c r="G19" s="190">
        <v>7</v>
      </c>
      <c r="H19" s="193">
        <v>12</v>
      </c>
      <c r="I19" s="235"/>
    </row>
    <row r="20" spans="1:9" s="22" customFormat="1" ht="21" thickBot="1">
      <c r="A20" s="30"/>
      <c r="B20" s="31"/>
      <c r="C20" s="32"/>
      <c r="D20" s="33"/>
      <c r="E20" s="34"/>
      <c r="F20" s="35"/>
      <c r="G20" s="191"/>
      <c r="H20" s="194"/>
      <c r="I20" s="196"/>
    </row>
  </sheetData>
  <mergeCells count="7">
    <mergeCell ref="I17:I19"/>
    <mergeCell ref="I12:I15"/>
    <mergeCell ref="I6:I10"/>
    <mergeCell ref="G4:I4"/>
    <mergeCell ref="A2:I2"/>
    <mergeCell ref="A4:E4"/>
    <mergeCell ref="B5:C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допущенные водители</vt:lpstr>
      <vt:lpstr>допущенные команды</vt:lpstr>
      <vt:lpstr>квалицикация</vt:lpstr>
      <vt:lpstr>гонка - личный зачет</vt:lpstr>
      <vt:lpstr>очки в командный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Ершов</dc:creator>
  <cp:lastModifiedBy>User</cp:lastModifiedBy>
  <cp:lastPrinted>2016-07-31T12:58:26Z</cp:lastPrinted>
  <dcterms:created xsi:type="dcterms:W3CDTF">2004-12-23T15:28:12Z</dcterms:created>
  <dcterms:modified xsi:type="dcterms:W3CDTF">2016-07-31T14:50:47Z</dcterms:modified>
</cp:coreProperties>
</file>